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LLD\PROGRAMME IMPLEMENTATION\DOCUMENTATION\MAIN PROJECTS\Forms_Round 5 E-E_C hub\"/>
    </mc:Choice>
  </mc:AlternateContent>
  <bookViews>
    <workbookView xWindow="0" yWindow="0" windowWidth="17256" windowHeight="7896" tabRatio="532" activeTab="2"/>
    <workbookView xWindow="0" yWindow="0" windowWidth="0" windowHeight="0" activeTab="2"/>
  </bookViews>
  <sheets>
    <sheet name="Project" sheetId="49" r:id="rId1"/>
    <sheet name="Instructions" sheetId="47" r:id="rId2"/>
    <sheet name="Granular budget" sheetId="28" r:id="rId3"/>
    <sheet name="Budget summary" sheetId="46" r:id="rId4"/>
    <sheet name=" Budget per year per BL" sheetId="30" r:id="rId5"/>
    <sheet name="Labels" sheetId="15" r:id="rId6"/>
  </sheets>
  <definedNames>
    <definedName name="Claim_periods">Labels!$D$4:$D$6</definedName>
    <definedName name="List_action_consumables" localSheetId="4">Labels!#REF!</definedName>
    <definedName name="List_action_consumables" localSheetId="2">Labels!#REF!</definedName>
    <definedName name="List_action_consumables">Labels!#REF!</definedName>
    <definedName name="List_action_FLC" localSheetId="4">Labels!#REF!</definedName>
    <definedName name="List_action_FLC" localSheetId="2">Labels!#REF!</definedName>
    <definedName name="List_action_FLC">Labels!#REF!</definedName>
    <definedName name="List_action_in_kind" localSheetId="4">Labels!#REF!</definedName>
    <definedName name="List_action_in_kind" localSheetId="2">Labels!#REF!</definedName>
    <definedName name="List_action_in_kind">Labels!#REF!</definedName>
    <definedName name="List_action_overheads" localSheetId="4">Labels!#REF!</definedName>
    <definedName name="List_action_overheads" localSheetId="2">Labels!#REF!</definedName>
    <definedName name="List_action_overheads">Labels!#REF!</definedName>
    <definedName name="List_action_transl" localSheetId="4">Labels!#REF!</definedName>
    <definedName name="List_action_transl" localSheetId="2">Labels!#REF!</definedName>
    <definedName name="List_action_transl">Labels!#REF!</definedName>
    <definedName name="List_item_capital">Labels!#REF!</definedName>
    <definedName name="List_item_communication" localSheetId="4">Labels!#REF!</definedName>
    <definedName name="List_item_communication" localSheetId="2">Labels!#REF!</definedName>
    <definedName name="List_item_communication">Labels!#REF!</definedName>
    <definedName name="List_item_staff" localSheetId="4">Labels!#REF!</definedName>
    <definedName name="List_item_staff" localSheetId="2">Labels!#REF!</definedName>
    <definedName name="List_item_staff">Labels!#REF!</definedName>
    <definedName name="List_item_subcontract" localSheetId="4">Labels!#REF!</definedName>
    <definedName name="List_item_subcontract" localSheetId="2">Labels!#REF!</definedName>
    <definedName name="List_item_subcontract">Labels!#REF!</definedName>
    <definedName name="List_of_action" localSheetId="4">Labels!#REF!</definedName>
    <definedName name="List_of_action" localSheetId="2">Labels!#REF!</definedName>
    <definedName name="List_of_action">Labels!#REF!</definedName>
    <definedName name="List_of_action2" localSheetId="4">Labels!#REF!</definedName>
    <definedName name="List_of_action2" localSheetId="2">Labels!#REF!</definedName>
    <definedName name="List_of_action2">Labels!#REF!</definedName>
    <definedName name="List_of_action3" localSheetId="4">Labels!#REF!</definedName>
    <definedName name="List_of_action3" localSheetId="2">Labels!#REF!</definedName>
    <definedName name="List_of_action3">Labels!#REF!</definedName>
    <definedName name="List_of_action4" localSheetId="4">Labels!#REF!</definedName>
    <definedName name="List_of_action4" localSheetId="2">Labels!#REF!</definedName>
    <definedName name="List_of_action4">Labels!#REF!</definedName>
    <definedName name="List_of_action5">Labels!$B$8:$B$22</definedName>
    <definedName name="List_position_staff" localSheetId="4">Labels!#REF!</definedName>
    <definedName name="List_position_staff" localSheetId="2">Labels!#REF!</definedName>
    <definedName name="List_position_staff">Labels!#REF!</definedName>
    <definedName name="_xlnm.Print_Area" localSheetId="4">' Budget per year per BL'!$A$2:$T$42</definedName>
    <definedName name="_xlnm.Print_Area" localSheetId="3">'Budget summary'!$B$2:$J$27</definedName>
    <definedName name="_xlnm.Print_Area" localSheetId="2">'Granular budget'!$A$1:$W$37</definedName>
    <definedName name="_xlnm.Print_Area" localSheetId="1">Instructions!$B$1:$T$26</definedName>
    <definedName name="_xlnm.Print_Area" localSheetId="0">Project!$B$1:$E$13</definedName>
    <definedName name="WP_Title">Labels!$F$4:$F$8</definedName>
    <definedName name="WP3_Action_1" localSheetId="4">Labels!#REF!</definedName>
    <definedName name="WP3_Action_1" localSheetId="2">Labels!#REF!</definedName>
    <definedName name="WP3_Action_1">Labels!#REF!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8" i="30" l="1"/>
  <c r="R8" i="30"/>
  <c r="Q8" i="30"/>
  <c r="P8" i="30"/>
  <c r="O8" i="30"/>
  <c r="N8" i="30"/>
  <c r="M8" i="30"/>
  <c r="L8" i="30"/>
  <c r="K8" i="30"/>
  <c r="J8" i="30"/>
  <c r="I8" i="30"/>
  <c r="H8" i="30"/>
  <c r="B31" i="30" l="1"/>
  <c r="C31" i="30"/>
  <c r="D31" i="30"/>
  <c r="E31" i="30"/>
  <c r="F31" i="30"/>
  <c r="G31" i="30"/>
  <c r="H31" i="30"/>
  <c r="I31" i="30"/>
  <c r="J31" i="30"/>
  <c r="K31" i="30"/>
  <c r="L31" i="30"/>
  <c r="M31" i="30"/>
  <c r="N31" i="30"/>
  <c r="O31" i="30"/>
  <c r="P31" i="30"/>
  <c r="Q31" i="30"/>
  <c r="R31" i="30"/>
  <c r="S31" i="30"/>
  <c r="B35" i="30"/>
  <c r="C35" i="30"/>
  <c r="D35" i="30"/>
  <c r="E35" i="30"/>
  <c r="F35" i="30"/>
  <c r="G35" i="30"/>
  <c r="H35" i="30"/>
  <c r="I35" i="30"/>
  <c r="J35" i="30"/>
  <c r="K35" i="30"/>
  <c r="L35" i="30"/>
  <c r="M35" i="30"/>
  <c r="N35" i="30"/>
  <c r="O35" i="30"/>
  <c r="P35" i="30"/>
  <c r="Q35" i="30"/>
  <c r="R35" i="30"/>
  <c r="S35" i="30"/>
  <c r="D32" i="30" l="1"/>
  <c r="P36" i="30"/>
  <c r="L36" i="30"/>
  <c r="D36" i="30"/>
  <c r="P32" i="30"/>
  <c r="L32" i="30"/>
  <c r="H36" i="30"/>
  <c r="T35" i="30"/>
  <c r="H32" i="30"/>
  <c r="T31" i="30"/>
  <c r="B36" i="30"/>
  <c r="B32" i="30"/>
  <c r="W3" i="28"/>
  <c r="W4" i="28"/>
  <c r="W5" i="28"/>
  <c r="W6" i="28"/>
  <c r="W7" i="28"/>
  <c r="W31" i="28" l="1"/>
  <c r="W32" i="28"/>
  <c r="W33" i="28"/>
  <c r="W34" i="28"/>
  <c r="S18" i="30"/>
  <c r="W9" i="28"/>
  <c r="W10" i="28"/>
  <c r="W11" i="28"/>
  <c r="W12" i="28"/>
  <c r="W13" i="28"/>
  <c r="W14" i="28"/>
  <c r="W15" i="28"/>
  <c r="W16" i="28"/>
  <c r="W17" i="28"/>
  <c r="W18" i="28"/>
  <c r="W19" i="28"/>
  <c r="W20" i="28"/>
  <c r="W21" i="28"/>
  <c r="W22" i="28"/>
  <c r="W23" i="28"/>
  <c r="W24" i="28"/>
  <c r="W25" i="28"/>
  <c r="W26" i="28"/>
  <c r="W27" i="28"/>
  <c r="W28" i="28"/>
  <c r="W29" i="28"/>
  <c r="W30" i="28"/>
  <c r="W8" i="28"/>
  <c r="Q24" i="30"/>
  <c r="O16" i="30"/>
  <c r="P35" i="28"/>
  <c r="M33" i="30" s="1"/>
  <c r="M38" i="30" s="1"/>
  <c r="K20" i="30"/>
  <c r="I18" i="30"/>
  <c r="G14" i="30"/>
  <c r="H35" i="28"/>
  <c r="B20" i="30"/>
  <c r="J16" i="30"/>
  <c r="F16" i="30"/>
  <c r="R24" i="30"/>
  <c r="H10" i="30"/>
  <c r="N18" i="30"/>
  <c r="N20" i="30"/>
  <c r="D36" i="28"/>
  <c r="H36" i="28" l="1"/>
  <c r="E33" i="30"/>
  <c r="E38" i="30" s="1"/>
  <c r="C22" i="30"/>
  <c r="N22" i="30"/>
  <c r="P6" i="30"/>
  <c r="R20" i="30"/>
  <c r="R18" i="30"/>
  <c r="F18" i="30"/>
  <c r="O35" i="28"/>
  <c r="L33" i="30" s="1"/>
  <c r="I35" i="28"/>
  <c r="F12" i="30" s="1"/>
  <c r="N16" i="30"/>
  <c r="N24" i="30"/>
  <c r="P18" i="30"/>
  <c r="L16" i="30"/>
  <c r="Q35" i="28"/>
  <c r="N33" i="30" s="1"/>
  <c r="N38" i="30" s="1"/>
  <c r="R22" i="30"/>
  <c r="F22" i="30"/>
  <c r="F24" i="30"/>
  <c r="F20" i="30"/>
  <c r="J10" i="30"/>
  <c r="P16" i="30"/>
  <c r="P20" i="30"/>
  <c r="P22" i="30"/>
  <c r="S35" i="28"/>
  <c r="P33" i="30" s="1"/>
  <c r="M4" i="30"/>
  <c r="J6" i="30"/>
  <c r="J20" i="30"/>
  <c r="K35" i="28"/>
  <c r="H12" i="30" s="1"/>
  <c r="M35" i="28"/>
  <c r="J33" i="30" s="1"/>
  <c r="J38" i="30" s="1"/>
  <c r="N4" i="30"/>
  <c r="N14" i="30"/>
  <c r="N6" i="30"/>
  <c r="N10" i="30"/>
  <c r="P24" i="30"/>
  <c r="P4" i="30"/>
  <c r="P10" i="30"/>
  <c r="P14" i="30"/>
  <c r="L20" i="30"/>
  <c r="H22" i="30"/>
  <c r="R4" i="30"/>
  <c r="R6" i="30"/>
  <c r="R16" i="30"/>
  <c r="R14" i="30"/>
  <c r="R10" i="30"/>
  <c r="F6" i="30"/>
  <c r="F14" i="30"/>
  <c r="F8" i="30"/>
  <c r="F10" i="30"/>
  <c r="F4" i="30"/>
  <c r="J14" i="30"/>
  <c r="J22" i="30"/>
  <c r="J18" i="30"/>
  <c r="J24" i="30"/>
  <c r="J4" i="30"/>
  <c r="I14" i="30"/>
  <c r="G22" i="30"/>
  <c r="Q6" i="30"/>
  <c r="M16" i="30"/>
  <c r="C24" i="30"/>
  <c r="C6" i="30"/>
  <c r="F35" i="28"/>
  <c r="G35" i="28"/>
  <c r="O36" i="28"/>
  <c r="M6" i="30"/>
  <c r="E20" i="30"/>
  <c r="S4" i="30"/>
  <c r="E6" i="30"/>
  <c r="S10" i="30"/>
  <c r="Q14" i="30"/>
  <c r="I6" i="30"/>
  <c r="E24" i="30"/>
  <c r="D18" i="30"/>
  <c r="D24" i="30"/>
  <c r="B8" i="30"/>
  <c r="B22" i="30"/>
  <c r="E35" i="28"/>
  <c r="B14" i="30"/>
  <c r="K10" i="30"/>
  <c r="S6" i="30"/>
  <c r="B16" i="30"/>
  <c r="B6" i="30"/>
  <c r="B18" i="30"/>
  <c r="G10" i="30"/>
  <c r="K6" i="30"/>
  <c r="S14" i="30"/>
  <c r="O20" i="30"/>
  <c r="B4" i="30"/>
  <c r="B24" i="30"/>
  <c r="G4" i="30"/>
  <c r="Q22" i="30"/>
  <c r="M18" i="30"/>
  <c r="M20" i="30"/>
  <c r="M24" i="30"/>
  <c r="I22" i="30"/>
  <c r="I16" i="30"/>
  <c r="E22" i="30"/>
  <c r="E14" i="30"/>
  <c r="E10" i="30"/>
  <c r="C16" i="30"/>
  <c r="C20" i="30"/>
  <c r="L35" i="28"/>
  <c r="I33" i="30" s="1"/>
  <c r="I38" i="30" s="1"/>
  <c r="S22" i="30"/>
  <c r="Q10" i="30"/>
  <c r="Q4" i="30"/>
  <c r="Q16" i="30"/>
  <c r="M14" i="30"/>
  <c r="I4" i="30"/>
  <c r="I10" i="30"/>
  <c r="E12" i="30"/>
  <c r="E16" i="30"/>
  <c r="E18" i="30"/>
  <c r="C4" i="30"/>
  <c r="C8" i="30"/>
  <c r="Q18" i="30"/>
  <c r="Q20" i="30"/>
  <c r="M22" i="30"/>
  <c r="M10" i="30"/>
  <c r="I20" i="30"/>
  <c r="I24" i="30"/>
  <c r="E4" i="30"/>
  <c r="E8" i="30"/>
  <c r="C10" i="30"/>
  <c r="C18" i="30"/>
  <c r="C14" i="30"/>
  <c r="D22" i="30"/>
  <c r="B10" i="30"/>
  <c r="D4" i="30"/>
  <c r="D14" i="30"/>
  <c r="G16" i="30"/>
  <c r="G20" i="30"/>
  <c r="K18" i="30"/>
  <c r="K14" i="30"/>
  <c r="S24" i="30"/>
  <c r="S20" i="30"/>
  <c r="J35" i="28"/>
  <c r="O14" i="30"/>
  <c r="D20" i="30"/>
  <c r="D8" i="30"/>
  <c r="G24" i="30"/>
  <c r="G6" i="30"/>
  <c r="K16" i="30"/>
  <c r="K4" i="30"/>
  <c r="K22" i="30"/>
  <c r="S33" i="30"/>
  <c r="S38" i="30" s="1"/>
  <c r="S16" i="30"/>
  <c r="R35" i="28"/>
  <c r="N35" i="28"/>
  <c r="O10" i="30"/>
  <c r="D10" i="30"/>
  <c r="D6" i="30"/>
  <c r="D16" i="30"/>
  <c r="G8" i="30"/>
  <c r="G18" i="30"/>
  <c r="K24" i="30"/>
  <c r="L12" i="30"/>
  <c r="P36" i="28"/>
  <c r="O18" i="30"/>
  <c r="L4" i="30"/>
  <c r="L6" i="30"/>
  <c r="H18" i="30"/>
  <c r="H14" i="30"/>
  <c r="H16" i="30"/>
  <c r="O6" i="30"/>
  <c r="O24" i="30"/>
  <c r="O4" i="30"/>
  <c r="L22" i="30"/>
  <c r="L24" i="30"/>
  <c r="H20" i="30"/>
  <c r="H6" i="30"/>
  <c r="H24" i="30"/>
  <c r="O22" i="30"/>
  <c r="L10" i="30"/>
  <c r="L14" i="30"/>
  <c r="L18" i="30"/>
  <c r="H4" i="30"/>
  <c r="T8" i="30" l="1"/>
  <c r="P12" i="30"/>
  <c r="P27" i="30" s="1"/>
  <c r="L17" i="30"/>
  <c r="P25" i="30"/>
  <c r="P5" i="30"/>
  <c r="L21" i="30"/>
  <c r="M36" i="28"/>
  <c r="N12" i="30"/>
  <c r="N27" i="30" s="1"/>
  <c r="Q36" i="28"/>
  <c r="K12" i="30"/>
  <c r="K27" i="30" s="1"/>
  <c r="K33" i="30"/>
  <c r="K38" i="30" s="1"/>
  <c r="O12" i="30"/>
  <c r="O27" i="30" s="1"/>
  <c r="O33" i="30"/>
  <c r="O38" i="30" s="1"/>
  <c r="G12" i="30"/>
  <c r="G27" i="30" s="1"/>
  <c r="G33" i="30"/>
  <c r="G38" i="30" s="1"/>
  <c r="E36" i="28"/>
  <c r="B33" i="30"/>
  <c r="Q12" i="30"/>
  <c r="Q27" i="30" s="1"/>
  <c r="Q33" i="30"/>
  <c r="Q38" i="30" s="1"/>
  <c r="D12" i="30"/>
  <c r="D33" i="30"/>
  <c r="F36" i="28"/>
  <c r="C33" i="30"/>
  <c r="C38" i="30" s="1"/>
  <c r="R33" i="30"/>
  <c r="R38" i="30" s="1"/>
  <c r="K36" i="28"/>
  <c r="H33" i="30"/>
  <c r="P38" i="30"/>
  <c r="I36" i="28"/>
  <c r="F33" i="30"/>
  <c r="F38" i="30" s="1"/>
  <c r="L38" i="30"/>
  <c r="C12" i="30"/>
  <c r="C27" i="30" s="1"/>
  <c r="R12" i="30"/>
  <c r="R27" i="30" s="1"/>
  <c r="F27" i="30"/>
  <c r="M12" i="30"/>
  <c r="S36" i="28"/>
  <c r="P19" i="30"/>
  <c r="P11" i="30"/>
  <c r="P7" i="30"/>
  <c r="H11" i="30"/>
  <c r="J12" i="30"/>
  <c r="J27" i="30" s="1"/>
  <c r="P23" i="30"/>
  <c r="H21" i="30"/>
  <c r="L36" i="28"/>
  <c r="B25" i="30"/>
  <c r="B23" i="30"/>
  <c r="L19" i="30"/>
  <c r="H25" i="30"/>
  <c r="J36" i="28"/>
  <c r="B11" i="30"/>
  <c r="N36" i="28"/>
  <c r="P9" i="30"/>
  <c r="G36" i="28"/>
  <c r="D25" i="30"/>
  <c r="D5" i="30"/>
  <c r="H23" i="30"/>
  <c r="P15" i="30"/>
  <c r="B12" i="30"/>
  <c r="B27" i="30" s="1"/>
  <c r="D21" i="30"/>
  <c r="H7" i="30"/>
  <c r="P21" i="30"/>
  <c r="H19" i="30"/>
  <c r="L9" i="30"/>
  <c r="D19" i="30"/>
  <c r="P17" i="30"/>
  <c r="D15" i="30"/>
  <c r="B21" i="30"/>
  <c r="H9" i="30"/>
  <c r="I12" i="30"/>
  <c r="B19" i="30"/>
  <c r="B9" i="30"/>
  <c r="D9" i="30"/>
  <c r="B5" i="30"/>
  <c r="L15" i="30"/>
  <c r="W35" i="28"/>
  <c r="D17" i="30"/>
  <c r="R36" i="28"/>
  <c r="E27" i="30"/>
  <c r="H15" i="30"/>
  <c r="D11" i="30"/>
  <c r="D23" i="30"/>
  <c r="B7" i="30"/>
  <c r="D7" i="30"/>
  <c r="B15" i="30"/>
  <c r="B17" i="30"/>
  <c r="T6" i="30"/>
  <c r="T22" i="30"/>
  <c r="S12" i="30"/>
  <c r="H5" i="30"/>
  <c r="H27" i="30"/>
  <c r="T4" i="30"/>
  <c r="L25" i="30"/>
  <c r="T10" i="30"/>
  <c r="L11" i="30"/>
  <c r="L7" i="30"/>
  <c r="T14" i="30"/>
  <c r="T24" i="30"/>
  <c r="T18" i="30"/>
  <c r="L23" i="30"/>
  <c r="T20" i="30"/>
  <c r="H17" i="30"/>
  <c r="T16" i="30"/>
  <c r="L5" i="30"/>
  <c r="L27" i="30"/>
  <c r="O37" i="28" l="1"/>
  <c r="W36" i="28"/>
  <c r="D5" i="46" s="1"/>
  <c r="D13" i="30"/>
  <c r="L13" i="30"/>
  <c r="D27" i="30"/>
  <c r="D28" i="30" s="1"/>
  <c r="D42" i="30" s="1"/>
  <c r="E37" i="28"/>
  <c r="H13" i="30"/>
  <c r="B13" i="30"/>
  <c r="L39" i="30"/>
  <c r="S37" i="28"/>
  <c r="L34" i="30"/>
  <c r="P39" i="30"/>
  <c r="M27" i="30"/>
  <c r="L28" i="30" s="1"/>
  <c r="L42" i="30" s="1"/>
  <c r="P34" i="30"/>
  <c r="H34" i="30"/>
  <c r="H38" i="30"/>
  <c r="H39" i="30" s="1"/>
  <c r="D34" i="30"/>
  <c r="D38" i="30"/>
  <c r="D39" i="30" s="1"/>
  <c r="T33" i="30"/>
  <c r="B34" i="30"/>
  <c r="B38" i="30"/>
  <c r="K37" i="28"/>
  <c r="I27" i="30"/>
  <c r="H28" i="30" s="1"/>
  <c r="H42" i="30" s="1"/>
  <c r="G37" i="28"/>
  <c r="T12" i="30"/>
  <c r="T26" i="30" s="1"/>
  <c r="P13" i="30"/>
  <c r="S27" i="30"/>
  <c r="P28" i="30" s="1"/>
  <c r="P42" i="30" s="1"/>
  <c r="B28" i="30"/>
  <c r="B42" i="30" s="1"/>
  <c r="C14" i="46" l="1"/>
  <c r="D14" i="46"/>
  <c r="C6" i="46"/>
  <c r="D6" i="46"/>
  <c r="C12" i="46"/>
  <c r="D12" i="46"/>
  <c r="C13" i="46"/>
  <c r="D13" i="46"/>
  <c r="C11" i="46"/>
  <c r="D11" i="46"/>
  <c r="C7" i="46"/>
  <c r="C9" i="46"/>
  <c r="C10" i="46"/>
  <c r="D10" i="46"/>
  <c r="D9" i="46"/>
  <c r="D7" i="46"/>
  <c r="E7" i="46" s="1"/>
  <c r="G7" i="46" s="1"/>
  <c r="C8" i="46"/>
  <c r="D8" i="46"/>
  <c r="C5" i="46"/>
  <c r="D4" i="46"/>
  <c r="C4" i="46"/>
  <c r="T38" i="30"/>
  <c r="B39" i="30"/>
  <c r="T27" i="30"/>
  <c r="T42" i="30" s="1"/>
  <c r="E9" i="46" l="1"/>
  <c r="G9" i="46" s="1"/>
  <c r="E13" i="46"/>
  <c r="G13" i="46" s="1"/>
  <c r="E10" i="46"/>
  <c r="G10" i="46" s="1"/>
  <c r="E14" i="46"/>
  <c r="G14" i="46" s="1"/>
  <c r="E6" i="46"/>
  <c r="F6" i="46" s="1"/>
  <c r="E8" i="46"/>
  <c r="G8" i="46" s="1"/>
  <c r="E12" i="46"/>
  <c r="G12" i="46" s="1"/>
  <c r="E4" i="46"/>
  <c r="F4" i="46" s="1"/>
  <c r="E11" i="46"/>
  <c r="G11" i="46" s="1"/>
  <c r="C16" i="46"/>
  <c r="C25" i="46" s="1"/>
  <c r="E5" i="46"/>
  <c r="F5" i="46" s="1"/>
  <c r="D16" i="46"/>
  <c r="G16" i="46" l="1"/>
  <c r="F16" i="46"/>
  <c r="E16" i="46"/>
  <c r="D18" i="46" s="1"/>
  <c r="D25" i="46"/>
  <c r="C21" i="46" l="1"/>
  <c r="C22" i="46" s="1"/>
  <c r="E25" i="46"/>
  <c r="D26" i="46" s="1"/>
  <c r="C18" i="46"/>
  <c r="E18" i="46" s="1"/>
  <c r="C26" i="46" l="1"/>
  <c r="E26" i="46" s="1"/>
</calcChain>
</file>

<file path=xl/sharedStrings.xml><?xml version="1.0" encoding="utf-8"?>
<sst xmlns="http://schemas.openxmlformats.org/spreadsheetml/2006/main" count="123" uniqueCount="87">
  <si>
    <t>Match Funding</t>
  </si>
  <si>
    <t>ERDF</t>
  </si>
  <si>
    <t>TOTAL</t>
  </si>
  <si>
    <t>item title</t>
  </si>
  <si>
    <t>Description of expenditure</t>
  </si>
  <si>
    <t>07/18 to 09/18</t>
  </si>
  <si>
    <t>10/18 to 12/18</t>
  </si>
  <si>
    <t>01/19 to 03/19</t>
  </si>
  <si>
    <t>04/19 to 06/19</t>
  </si>
  <si>
    <t>07/19 to 09/19</t>
  </si>
  <si>
    <t>10/19 to 12/19</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</si>
  <si>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</si>
  <si>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</si>
  <si>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</si>
  <si>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</si>
  <si>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</si>
  <si>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</si>
  <si>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</si>
  <si>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</si>
  <si>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</si>
  <si>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</si>
  <si>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</si>
  <si>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</si>
  <si>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</si>
  <si>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</si>
  <si>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</si>
  <si>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</si>
  <si>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</si>
  <si>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07/20 to 09/20</t>
  </si>
  <si>
    <t>10/20 to 12/20</t>
  </si>
  <si>
    <t>01/21 to 03/21</t>
  </si>
  <si>
    <t>04/21 to 06/21</t>
  </si>
  <si>
    <t>07/21 to 09/21</t>
  </si>
  <si>
    <t>10/21 to 12/21</t>
  </si>
  <si>
    <t>01/22 to 03/22</t>
  </si>
  <si>
    <t>ESF Direct staff</t>
  </si>
  <si>
    <t>ESF Other Direct Costs</t>
  </si>
  <si>
    <t>ESF indirect costs</t>
  </si>
  <si>
    <t>%</t>
  </si>
  <si>
    <t>Budget total per year</t>
  </si>
  <si>
    <t xml:space="preserve">Overheads </t>
  </si>
  <si>
    <t>match funding required</t>
  </si>
  <si>
    <t>For explanations on budget lines for the ERDF funding, please consult from page 9:https://www.gov.uk/government/uploads/system/uploads/attachment_data/file/592184/ESIF-GN-1-012_National_ERDF_Eligiblity_Rules_v1_a.pdf</t>
  </si>
  <si>
    <t>HOW TO FILL IN YOUR GRANULAR BUDGET</t>
  </si>
  <si>
    <t>04/22 to 06/22</t>
  </si>
  <si>
    <t>07/22 to 09/22</t>
  </si>
  <si>
    <t>10/22 to 12/22</t>
  </si>
  <si>
    <t>2018 Quarterly Expenditure</t>
  </si>
  <si>
    <t>2019 Quarterly Expenditure</t>
  </si>
  <si>
    <t>2021 Quarterly Expenditure</t>
  </si>
  <si>
    <t>2022 Quarterly Expenditure</t>
  </si>
  <si>
    <t>Folkestone Community Works CLLD Programme</t>
  </si>
  <si>
    <t>Applicant Organisation</t>
  </si>
  <si>
    <t>Title of Project</t>
  </si>
  <si>
    <t>Main Contact</t>
  </si>
  <si>
    <t>email address</t>
  </si>
  <si>
    <t>Contact Telephone Number</t>
  </si>
  <si>
    <t>Main Projects Application Form - Budget Annex</t>
  </si>
  <si>
    <t>Budget line*</t>
  </si>
  <si>
    <t>Please do not touch any purple cells, contain formulae</t>
  </si>
  <si>
    <t>Please note, some cells contain formulae.  Please check BEFORE deleting</t>
  </si>
  <si>
    <t>Total costs ERDF</t>
  </si>
  <si>
    <t>ESF - NOT IN USE</t>
  </si>
  <si>
    <t>Match/ERDF</t>
  </si>
  <si>
    <t>Totals per quarter</t>
  </si>
  <si>
    <t>Total per year</t>
  </si>
  <si>
    <t>* Column A: do not use Overheads on the drop down menu</t>
  </si>
  <si>
    <t>Please do not touch any purple or grey cells, contain formulae</t>
  </si>
  <si>
    <t xml:space="preserve">Building and Construction </t>
  </si>
  <si>
    <t>List of budget lines*</t>
  </si>
  <si>
    <t>* please read the Mains Project ERDF Funding Grant Manual and the England European Regional Development Fund Operational Programme for eligibility of funding</t>
  </si>
  <si>
    <t xml:space="preserve">*  Row 35  automatically calculates Overheads from Salaries at 15%. Cell B36 you choose whether its allocated to match funding or ERDF. </t>
  </si>
  <si>
    <t xml:space="preserve"> Both Match funding and ERDF funding should be included in your budget. Separate budget lines need to be used for match funding and ERDF funding</t>
  </si>
  <si>
    <t>GRANUAR BUDGET sheet; Column B  - Match or ERDF: Please select in the drop down box and select whether this expenditure is ERDF or Match funding</t>
  </si>
  <si>
    <t>GRANULAR BUDGET sheet Line 36 and 37: these lines are  highlighted in grey and are calculated automatically. These are related to the 15% overheads costs. Overhead costs are calculated from salary costs only. These are to offset costs that can not be directly attributed to the project. Please select whether these overheads will be ERDF funding or part of your Match funding in Column B. Overheads do not need to be evidenced as they are based on the salaries that are evidenced.</t>
  </si>
  <si>
    <t>Please note that your match funding intervention rate should equal at least 50%</t>
  </si>
  <si>
    <t>Capital costs</t>
  </si>
  <si>
    <t>Revenue costs</t>
  </si>
  <si>
    <t>Only fill in the "GRANULAR BUDGET" tab, the other tabs will be automatically completed</t>
  </si>
  <si>
    <r>
      <rPr>
        <b/>
        <i/>
        <u/>
        <sz val="10"/>
        <rFont val="Arial"/>
        <family val="2"/>
      </rPr>
      <t>Please note:</t>
    </r>
    <r>
      <rPr>
        <b/>
        <i/>
        <sz val="10"/>
        <rFont val="Arial"/>
        <family val="2"/>
      </rPr>
      <t xml:space="preserve">  to add a row between rows 3 and 34, please add a full row, right click and select, insert. Once the row has been inserted, drag down the row above for formulas and lists to populate the row you have just inserted. </t>
    </r>
  </si>
  <si>
    <r>
      <t xml:space="preserve">GRANULAR BUDGET sheet; Column A - Budget Line: using the guidance above, please select the appropriate option for your expenditure in the drop down list. </t>
    </r>
    <r>
      <rPr>
        <b/>
        <sz val="10"/>
        <rFont val="Arial"/>
        <family val="2"/>
      </rPr>
      <t>Do not select Overheads</t>
    </r>
    <r>
      <rPr>
        <sz val="10"/>
        <rFont val="Arial"/>
        <family val="2"/>
      </rPr>
      <t xml:space="preserve"> on the drop down menu, this relates to salaries and is calculated automatically in cell B35. Please read ESIF-GN-003 ERDF Eligibility Guidance to understand what budget lines to use or contact the Programme Management Team</t>
    </r>
  </si>
  <si>
    <t>GRANULAR BUDGET sheet; Column C - Item Title: Please provide a title for the item of expenditure. E.g.: plastering Or re-wiring of office space Or office desks OR workshop delivery OR Business advisor OR job title (as on employment contract). The title shown allows for easy identification. Each Salary with a different job description should be listed on separate rows. The title used must be the same as on the job description.</t>
  </si>
  <si>
    <r>
      <t xml:space="preserve">GRANULAR BUDGET sheet; Column D - Description of Expenditure: Please clearly describe the type of expenditure and explain what this will allow you to do. It should be clear how relevant this item of expenditure is for the delivery of your project. Expenditure can only be claimed for items and costs that can be directly attributable to the project. For example, dividing utility bills pro-rata is not acceptable. Equipment has to be used 100% on the project. </t>
    </r>
    <r>
      <rPr>
        <b/>
        <sz val="10"/>
        <rFont val="Arial"/>
        <family val="2"/>
      </rPr>
      <t>SALARY COSTS:</t>
    </r>
    <r>
      <rPr>
        <sz val="10"/>
        <rFont val="Arial"/>
        <family val="2"/>
      </rPr>
      <t xml:space="preserve"> for staff roles that are not spending 100% of contracted hours on the project you will need to use the ERDF hourly rate calculation method to get their hourly rate. For staff spending 100% of contracted time on the project, salary costs = salary + employers NI contribution + employer pension contribution. List each different staff role on sepearte lines. For each  Salary role state the number of posts, what the staff will do on the project, salary (yearly or per hour (use the hourly rate calculation) and work hours per week. For example, project administrator (part-time on the project) to collate project evidence, 4 hours per week at £14 per hour; hub manager (100% employed on the project) to manage the running and staff of the hub £30,000 per year.</t>
    </r>
  </si>
  <si>
    <t>GRANULAR BUDGET sheet; Column E to V: Quarterly Expenditure: For the time period that your project will cover, please enter expenditures, in pounds only (round up parts of a pound) per quarter. This is the expected date you will claim the expenditure. Claims are made calendar quarters and on defrayed expenditure. Do not back end the project expenditure.</t>
  </si>
  <si>
    <t>01/23 to 03/23</t>
  </si>
  <si>
    <t>match funding for applicant to provide that’s not allocated in the budget</t>
  </si>
  <si>
    <t>2023 Quarterly Expenditure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</si>
</sst>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sz val="12"/>
      <name val="Arial"/>
      <family val="2"/>
    </font>
    <font>
      <sz val="11"/>
      <name val="Calibri"/>
      <family val="2"/>
      <scheme val="minor"/>
    </font>
    <font>
      <b/>
      <sz val="10"/>
      <color rgb="FFFF0000"/>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sz val="10"/>
      <color theme="9" tint="-0.249977111117893"/>
      <name val="Arial"/>
      <family val="2"/>
    </font>
    <font>
      <sz val="16"/>
      <color rgb="FFFF0000"/>
      <name val="Arial"/>
      <family val="2"/>
    </font>
  </fonts>
  <fills count="15">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5"/>
      </patternFill>
    </fill>
    <fill>
      <patternFill patternType="solid">
        <fgColor theme="2"/>
        <bgColor indexed="64"/>
      </patternFill>
    </fill>
  </fills>
  <borders count="75">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s>
  <cellStyleXfs count="43">
    <xf numFmtId="0" fontId="0" fillId="0" borderId="0"/>
    <xf numFmtId="0" fontId="12"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13" borderId="0" applyNumberFormat="0" applyBorder="0" applyAlignment="0" applyProtection="0"/>
  </cellStyleXfs>
  <cellXfs count="252">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2" borderId="3" xfId="0" applyFont="1" applyFill="1" applyBorder="1" applyAlignment="1">
      <alignment horizontal="center" vertical="center"/>
    </xf>
    <xf numFmtId="0" fontId="10" fillId="3" borderId="3" xfId="0" applyFont="1" applyFill="1" applyBorder="1"/>
    <xf numFmtId="0" fontId="10" fillId="4" borderId="4" xfId="0" applyFont="1" applyFill="1" applyBorder="1" applyAlignment="1">
      <alignment horizontal="center" vertical="center" wrapText="1"/>
    </xf>
    <xf numFmtId="15" fontId="10" fillId="4" borderId="5" xfId="0" applyNumberFormat="1" applyFont="1" applyFill="1" applyBorder="1" applyAlignment="1">
      <alignment horizontal="center" vertical="center" wrapText="1"/>
    </xf>
    <xf numFmtId="15" fontId="10" fillId="5" borderId="6" xfId="0" applyNumberFormat="1" applyFont="1" applyFill="1" applyBorder="1" applyAlignment="1">
      <alignment horizontal="center" vertical="center" wrapText="1"/>
    </xf>
    <xf numFmtId="17" fontId="10" fillId="0" borderId="4" xfId="0" applyNumberFormat="1" applyFont="1" applyBorder="1"/>
    <xf numFmtId="14" fontId="0" fillId="0" borderId="0" xfId="0" applyNumberFormat="1" applyBorder="1" applyAlignment="1">
      <alignment horizontal="right"/>
    </xf>
    <xf numFmtId="17" fontId="10" fillId="0" borderId="7" xfId="0" applyNumberFormat="1" applyFont="1" applyBorder="1"/>
    <xf numFmtId="0" fontId="0" fillId="0" borderId="0" xfId="0" applyBorder="1"/>
    <xf numFmtId="0" fontId="12" fillId="0" borderId="0" xfId="0" applyFont="1"/>
    <xf numFmtId="0" fontId="1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10"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5" fontId="10"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10" fillId="4" borderId="20" xfId="0" applyFont="1" applyFill="1" applyBorder="1" applyAlignment="1">
      <alignment horizontal="center" vertical="center" wrapText="1"/>
    </xf>
    <xf numFmtId="0" fontId="0" fillId="9" borderId="0" xfId="0" applyFill="1"/>
    <xf numFmtId="0" fontId="0" fillId="0" borderId="0" xfId="0" applyFill="1"/>
    <xf numFmtId="17" fontId="10" fillId="0" borderId="0" xfId="0" applyNumberFormat="1" applyFont="1" applyFill="1" applyBorder="1"/>
    <xf numFmtId="17" fontId="10" fillId="0" borderId="4" xfId="0" applyNumberFormat="1" applyFont="1" applyFill="1" applyBorder="1"/>
    <xf numFmtId="17" fontId="10" fillId="0" borderId="1" xfId="0" applyNumberFormat="1" applyFont="1" applyFill="1" applyBorder="1"/>
    <xf numFmtId="165" fontId="0" fillId="0" borderId="23" xfId="0" applyNumberFormat="1" applyBorder="1" applyAlignment="1">
      <alignment wrapText="1"/>
    </xf>
    <xf numFmtId="165" fontId="0" fillId="0" borderId="24" xfId="0" applyNumberFormat="1" applyBorder="1" applyAlignment="1">
      <alignment wrapText="1"/>
    </xf>
    <xf numFmtId="0" fontId="12"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5" fontId="10"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2" fillId="6" borderId="25" xfId="0" applyFont="1" applyFill="1" applyBorder="1" applyAlignment="1">
      <alignment wrapText="1"/>
    </xf>
    <xf numFmtId="0" fontId="10"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165" fontId="0" fillId="0" borderId="9" xfId="0" applyNumberFormat="1" applyFill="1" applyBorder="1" applyAlignment="1">
      <alignment wrapText="1"/>
    </xf>
    <xf numFmtId="0" fontId="13" fillId="0" borderId="35" xfId="0" applyFont="1" applyFill="1" applyBorder="1" applyAlignment="1">
      <alignment horizontal="center" vertical="center" wrapText="1"/>
    </xf>
    <xf numFmtId="17" fontId="13" fillId="0" borderId="35" xfId="0" applyNumberFormat="1" applyFont="1" applyFill="1" applyBorder="1" applyAlignment="1">
      <alignment wrapText="1"/>
    </xf>
    <xf numFmtId="15" fontId="10" fillId="4" borderId="39" xfId="0" applyNumberFormat="1" applyFont="1" applyFill="1" applyBorder="1" applyAlignment="1">
      <alignment horizontal="center" vertical="center" wrapText="1"/>
    </xf>
    <xf numFmtId="0" fontId="10" fillId="0" borderId="0" xfId="0" applyFont="1"/>
    <xf numFmtId="0" fontId="10" fillId="10" borderId="3" xfId="0" applyFont="1" applyFill="1" applyBorder="1"/>
    <xf numFmtId="0" fontId="12" fillId="0" borderId="3" xfId="0" applyFont="1" applyBorder="1"/>
    <xf numFmtId="17" fontId="10" fillId="0" borderId="4" xfId="0" applyNumberFormat="1" applyFont="1" applyBorder="1" applyAlignment="1">
      <alignment vertical="center"/>
    </xf>
    <xf numFmtId="17" fontId="10" fillId="0" borderId="2" xfId="0" applyNumberFormat="1" applyFont="1" applyBorder="1" applyAlignment="1">
      <alignment vertical="center"/>
    </xf>
    <xf numFmtId="165" fontId="0" fillId="0" borderId="20" xfId="0" applyNumberFormat="1" applyBorder="1" applyAlignment="1">
      <alignment horizontal="center" vertical="center" wrapText="1"/>
    </xf>
    <xf numFmtId="165" fontId="0" fillId="0" borderId="21"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43" xfId="0" applyNumberFormat="1" applyBorder="1"/>
    <xf numFmtId="0" fontId="12" fillId="10" borderId="3" xfId="0" applyFont="1" applyFill="1" applyBorder="1"/>
    <xf numFmtId="165" fontId="12" fillId="0" borderId="0" xfId="0" applyNumberFormat="1" applyFont="1"/>
    <xf numFmtId="0" fontId="0" fillId="0" borderId="0" xfId="0" applyAlignment="1">
      <alignment wrapText="1"/>
    </xf>
    <xf numFmtId="17" fontId="14" fillId="0" borderId="35" xfId="0" applyNumberFormat="1" applyFont="1" applyFill="1" applyBorder="1" applyAlignment="1">
      <alignment vertical="top" wrapText="1"/>
    </xf>
    <xf numFmtId="164" fontId="12" fillId="0" borderId="35" xfId="0" applyNumberFormat="1" applyFont="1" applyFill="1" applyBorder="1" applyAlignment="1">
      <alignment vertical="top" wrapText="1"/>
    </xf>
    <xf numFmtId="17" fontId="13" fillId="0" borderId="35" xfId="0" applyNumberFormat="1" applyFont="1" applyFill="1" applyBorder="1" applyAlignment="1">
      <alignment vertical="top" wrapText="1"/>
    </xf>
    <xf numFmtId="164" fontId="0" fillId="0" borderId="35" xfId="0" applyNumberFormat="1" applyFill="1" applyBorder="1" applyAlignment="1">
      <alignmen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4" fillId="0" borderId="35" xfId="0" applyFont="1" applyFill="1" applyBorder="1" applyAlignment="1">
      <alignment horizontal="left" vertical="top" wrapText="1"/>
    </xf>
    <xf numFmtId="166" fontId="0" fillId="0" borderId="3" xfId="0" applyNumberFormat="1" applyBorder="1"/>
    <xf numFmtId="0" fontId="0" fillId="11" borderId="0" xfId="0" applyFill="1"/>
    <xf numFmtId="166" fontId="15" fillId="0" borderId="0" xfId="0" applyNumberFormat="1" applyFont="1"/>
    <xf numFmtId="0" fontId="0" fillId="0" borderId="0" xfId="0" applyAlignment="1">
      <alignment vertical="top" wrapText="1"/>
    </xf>
    <xf numFmtId="0" fontId="10" fillId="4" borderId="3" xfId="0" applyFont="1" applyFill="1" applyBorder="1" applyAlignment="1">
      <alignment horizontal="center" vertical="center" wrapText="1"/>
    </xf>
    <xf numFmtId="165" fontId="0" fillId="0" borderId="18" xfId="0" applyNumberFormat="1" applyFill="1" applyBorder="1" applyAlignment="1">
      <alignment horizontal="center" vertical="center" wrapText="1"/>
    </xf>
    <xf numFmtId="164" fontId="12" fillId="0" borderId="44" xfId="0" applyNumberFormat="1" applyFont="1" applyFill="1" applyBorder="1" applyAlignment="1">
      <alignment vertical="top" wrapText="1"/>
    </xf>
    <xf numFmtId="0" fontId="12" fillId="0" borderId="36" xfId="0" applyNumberFormat="1" applyFont="1" applyFill="1" applyBorder="1" applyAlignment="1">
      <alignment vertical="top" wrapText="1"/>
    </xf>
    <xf numFmtId="0" fontId="0" fillId="0" borderId="36" xfId="0" applyNumberFormat="1" applyFill="1" applyBorder="1" applyAlignment="1">
      <alignment vertical="top" wrapText="1"/>
    </xf>
    <xf numFmtId="0" fontId="13" fillId="0" borderId="3" xfId="0" applyFont="1" applyFill="1" applyBorder="1" applyAlignment="1">
      <alignment horizontal="center" vertical="center" wrapText="1"/>
    </xf>
    <xf numFmtId="0" fontId="12" fillId="0" borderId="46" xfId="0" applyFon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0" fontId="10" fillId="4" borderId="23" xfId="0" applyFont="1" applyFill="1" applyBorder="1" applyAlignment="1">
      <alignment horizontal="center"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1" xfId="0" applyNumberFormat="1" applyFill="1" applyBorder="1" applyAlignment="1">
      <alignment vertical="center" wrapText="1"/>
    </xf>
    <xf numFmtId="165" fontId="0" fillId="6" borderId="52" xfId="0" applyNumberFormat="1" applyFill="1" applyBorder="1" applyAlignment="1">
      <alignment horizontal="right" vertical="center" wrapText="1"/>
    </xf>
    <xf numFmtId="165" fontId="0" fillId="6" borderId="53" xfId="0" applyNumberFormat="1" applyFill="1" applyBorder="1" applyAlignment="1">
      <alignment horizontal="right" vertical="center" wrapText="1"/>
    </xf>
    <xf numFmtId="15"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15" fontId="10" fillId="4" borderId="45" xfId="0" applyNumberFormat="1" applyFont="1" applyFill="1" applyBorder="1" applyAlignment="1">
      <alignment horizontal="center" vertical="center" wrapText="1"/>
    </xf>
    <xf numFmtId="0" fontId="10" fillId="11" borderId="15" xfId="0" applyFont="1" applyFill="1" applyBorder="1" applyAlignment="1">
      <alignment horizontal="center" vertical="center" wrapText="1"/>
    </xf>
    <xf numFmtId="165" fontId="0" fillId="11" borderId="16" xfId="0" applyNumberFormat="1" applyFill="1" applyBorder="1" applyAlignment="1">
      <alignment vertical="center"/>
    </xf>
    <xf numFmtId="0" fontId="10" fillId="4" borderId="5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2" xfId="0" applyFont="1" applyFill="1" applyBorder="1" applyAlignment="1">
      <alignment horizontal="center" vertical="center" wrapText="1"/>
    </xf>
    <xf numFmtId="15" fontId="10" fillId="4" borderId="10" xfId="0" applyNumberFormat="1" applyFont="1" applyFill="1" applyBorder="1" applyAlignment="1">
      <alignment horizontal="center" vertical="center" wrapText="1"/>
    </xf>
    <xf numFmtId="15" fontId="10" fillId="4" borderId="12" xfId="0" applyNumberFormat="1" applyFont="1" applyFill="1" applyBorder="1" applyAlignment="1">
      <alignment horizontal="center" vertical="center" wrapText="1"/>
    </xf>
    <xf numFmtId="165" fontId="12" fillId="0" borderId="18" xfId="0" applyNumberFormat="1" applyFont="1" applyBorder="1" applyAlignment="1">
      <alignment horizontal="center" vertical="center"/>
    </xf>
    <xf numFmtId="165" fontId="12" fillId="0" borderId="18" xfId="0" applyNumberFormat="1" applyFont="1" applyBorder="1" applyAlignment="1">
      <alignment horizontal="center"/>
    </xf>
    <xf numFmtId="0" fontId="10" fillId="0" borderId="8" xfId="0" applyFont="1" applyBorder="1"/>
    <xf numFmtId="0" fontId="10" fillId="0" borderId="58" xfId="0" applyFont="1" applyBorder="1"/>
    <xf numFmtId="0" fontId="10" fillId="0" borderId="56" xfId="0" applyFont="1" applyBorder="1"/>
    <xf numFmtId="0" fontId="0" fillId="0" borderId="56" xfId="0" applyBorder="1"/>
    <xf numFmtId="165" fontId="12" fillId="0" borderId="42" xfId="0" applyNumberFormat="1" applyFont="1" applyBorder="1" applyAlignment="1">
      <alignment horizontal="center" vertical="center"/>
    </xf>
    <xf numFmtId="165" fontId="0" fillId="0" borderId="42" xfId="0" applyNumberFormat="1" applyBorder="1" applyAlignment="1">
      <alignment horizontal="center" vertical="center" wrapText="1"/>
    </xf>
    <xf numFmtId="165" fontId="0" fillId="6" borderId="53" xfId="0" applyNumberFormat="1" applyFill="1" applyBorder="1" applyAlignment="1">
      <alignment vertical="center" wrapText="1"/>
    </xf>
    <xf numFmtId="165" fontId="0" fillId="6" borderId="54" xfId="0" applyNumberFormat="1" applyFill="1" applyBorder="1" applyAlignment="1">
      <alignment vertical="center" wrapText="1"/>
    </xf>
    <xf numFmtId="165" fontId="0" fillId="11" borderId="61" xfId="0" applyNumberFormat="1" applyFill="1" applyBorder="1" applyAlignment="1">
      <alignment vertical="center"/>
    </xf>
    <xf numFmtId="165" fontId="0" fillId="0" borderId="9" xfId="0" applyNumberFormat="1" applyBorder="1" applyAlignment="1">
      <alignment horizontal="right" wrapText="1"/>
    </xf>
    <xf numFmtId="0" fontId="12" fillId="0" borderId="0" xfId="0" applyFont="1" applyFill="1" applyBorder="1"/>
    <xf numFmtId="166" fontId="0" fillId="0" borderId="0" xfId="0" applyNumberFormat="1" applyBorder="1"/>
    <xf numFmtId="165" fontId="0" fillId="6" borderId="40" xfId="0" applyNumberFormat="1" applyFill="1" applyBorder="1" applyAlignment="1">
      <alignment horizontal="right" vertical="center" wrapText="1"/>
    </xf>
    <xf numFmtId="17" fontId="10" fillId="0" borderId="45" xfId="0" applyNumberFormat="1" applyFont="1" applyFill="1" applyBorder="1"/>
    <xf numFmtId="10" fontId="0" fillId="0" borderId="45" xfId="0" applyNumberFormat="1" applyBorder="1"/>
    <xf numFmtId="15" fontId="10" fillId="4" borderId="62" xfId="0" applyNumberFormat="1" applyFont="1" applyFill="1" applyBorder="1" applyAlignment="1">
      <alignment horizontal="center" vertical="center" wrapText="1"/>
    </xf>
    <xf numFmtId="0" fontId="10" fillId="4" borderId="63" xfId="0" applyFont="1" applyFill="1" applyBorder="1" applyAlignment="1">
      <alignment horizontal="center" vertical="center" wrapText="1"/>
    </xf>
    <xf numFmtId="15" fontId="10" fillId="4" borderId="63" xfId="0" applyNumberFormat="1" applyFont="1" applyFill="1" applyBorder="1" applyAlignment="1">
      <alignment horizontal="center" vertical="center" wrapText="1"/>
    </xf>
    <xf numFmtId="15" fontId="10" fillId="4" borderId="64" xfId="0" applyNumberFormat="1" applyFont="1" applyFill="1" applyBorder="1" applyAlignment="1">
      <alignment horizontal="center" vertical="center" wrapText="1"/>
    </xf>
    <xf numFmtId="0" fontId="0" fillId="0" borderId="0" xfId="0" applyAlignment="1"/>
    <xf numFmtId="0" fontId="20" fillId="0" borderId="0" xfId="0" applyFont="1"/>
    <xf numFmtId="0" fontId="21" fillId="0" borderId="0" xfId="0" applyFont="1"/>
    <xf numFmtId="0" fontId="0" fillId="12" borderId="11" xfId="0" applyFill="1" applyBorder="1"/>
    <xf numFmtId="14" fontId="0" fillId="0" borderId="0" xfId="0" applyNumberFormat="1"/>
    <xf numFmtId="165" fontId="0" fillId="0" borderId="26" xfId="0" applyNumberFormat="1" applyFill="1" applyBorder="1" applyAlignment="1">
      <alignment wrapText="1"/>
    </xf>
    <xf numFmtId="166" fontId="0" fillId="0" borderId="26" xfId="0" applyNumberFormat="1" applyFill="1" applyBorder="1" applyAlignment="1">
      <alignment wrapText="1"/>
    </xf>
    <xf numFmtId="165" fontId="0" fillId="8" borderId="47" xfId="0" applyNumberFormat="1" applyFill="1" applyBorder="1"/>
    <xf numFmtId="166" fontId="0" fillId="8" borderId="49" xfId="0" applyNumberFormat="1" applyFill="1" applyBorder="1"/>
    <xf numFmtId="0" fontId="10" fillId="0" borderId="0" xfId="0" applyFont="1" applyAlignment="1">
      <alignment horizontal="center"/>
    </xf>
    <xf numFmtId="10" fontId="1" fillId="13" borderId="3" xfId="42" applyNumberFormat="1" applyBorder="1"/>
    <xf numFmtId="10" fontId="1" fillId="13" borderId="3" xfId="42" applyNumberFormat="1" applyBorder="1" applyAlignment="1">
      <alignment wrapText="1"/>
    </xf>
    <xf numFmtId="166" fontId="1" fillId="13" borderId="3" xfId="42" applyNumberFormat="1" applyBorder="1"/>
    <xf numFmtId="0" fontId="22" fillId="0" borderId="0" xfId="0" applyFont="1"/>
    <xf numFmtId="0" fontId="15" fillId="0" borderId="0" xfId="0" applyFont="1"/>
    <xf numFmtId="0" fontId="10" fillId="14" borderId="23" xfId="0" applyFont="1" applyFill="1" applyBorder="1" applyAlignment="1">
      <alignment horizontal="center" vertical="center" wrapText="1"/>
    </xf>
    <xf numFmtId="0" fontId="10" fillId="14" borderId="24" xfId="0" applyFont="1" applyFill="1" applyBorder="1" applyAlignment="1">
      <alignment horizontal="center" vertical="center" wrapText="1"/>
    </xf>
    <xf numFmtId="165" fontId="0" fillId="14" borderId="19" xfId="0" applyNumberFormat="1" applyFill="1" applyBorder="1" applyAlignment="1">
      <alignment vertical="center" wrapText="1"/>
    </xf>
    <xf numFmtId="165" fontId="0" fillId="14" borderId="51" xfId="0" applyNumberFormat="1" applyFill="1" applyBorder="1" applyAlignment="1">
      <alignment vertical="center" wrapText="1"/>
    </xf>
    <xf numFmtId="165" fontId="0" fillId="14" borderId="10" xfId="0" applyNumberFormat="1" applyFill="1" applyBorder="1" applyAlignment="1">
      <alignment vertical="center" wrapText="1"/>
    </xf>
    <xf numFmtId="165" fontId="0" fillId="14" borderId="12" xfId="0" applyNumberFormat="1" applyFill="1" applyBorder="1" applyAlignment="1">
      <alignment vertical="center" wrapText="1"/>
    </xf>
    <xf numFmtId="165" fontId="0" fillId="14" borderId="18" xfId="0" applyNumberFormat="1" applyFill="1" applyBorder="1" applyAlignment="1">
      <alignment vertical="center" wrapText="1"/>
    </xf>
    <xf numFmtId="165" fontId="0" fillId="14" borderId="28" xfId="0" applyNumberFormat="1" applyFill="1" applyBorder="1" applyAlignment="1">
      <alignment horizontal="right" vertical="center" wrapText="1"/>
    </xf>
    <xf numFmtId="165" fontId="0" fillId="14" borderId="30" xfId="0" applyNumberFormat="1" applyFill="1" applyBorder="1" applyAlignment="1">
      <alignment horizontal="right" vertical="center" wrapText="1"/>
    </xf>
    <xf numFmtId="0" fontId="10" fillId="14" borderId="50" xfId="0" applyFont="1" applyFill="1" applyBorder="1" applyAlignment="1">
      <alignment horizontal="center" vertical="center" wrapText="1"/>
    </xf>
    <xf numFmtId="0" fontId="10" fillId="14" borderId="33" xfId="0" applyFont="1" applyFill="1" applyBorder="1" applyAlignment="1">
      <alignment horizontal="center" vertical="center" wrapText="1"/>
    </xf>
    <xf numFmtId="165" fontId="0" fillId="14" borderId="20" xfId="0" applyNumberFormat="1" applyFill="1" applyBorder="1" applyAlignment="1">
      <alignment vertical="center" wrapText="1"/>
    </xf>
    <xf numFmtId="165" fontId="0" fillId="14" borderId="21" xfId="0" applyNumberFormat="1" applyFill="1" applyBorder="1" applyAlignment="1">
      <alignment vertical="center" wrapText="1"/>
    </xf>
    <xf numFmtId="165" fontId="0" fillId="14" borderId="11" xfId="0" applyNumberFormat="1" applyFill="1" applyBorder="1" applyAlignment="1">
      <alignment vertical="center" wrapText="1"/>
    </xf>
    <xf numFmtId="165" fontId="0" fillId="14" borderId="52" xfId="0" applyNumberFormat="1" applyFill="1" applyBorder="1" applyAlignment="1">
      <alignment horizontal="right" vertical="center" wrapText="1"/>
    </xf>
    <xf numFmtId="165" fontId="0" fillId="14" borderId="53" xfId="0" applyNumberFormat="1" applyFill="1" applyBorder="1" applyAlignment="1">
      <alignment horizontal="right" vertical="center" wrapText="1"/>
    </xf>
    <xf numFmtId="165" fontId="0" fillId="14" borderId="53" xfId="0" applyNumberFormat="1" applyFill="1" applyBorder="1" applyAlignment="1">
      <alignment vertical="center" wrapText="1"/>
    </xf>
    <xf numFmtId="0" fontId="10" fillId="14" borderId="55" xfId="0" applyFont="1" applyFill="1" applyBorder="1" applyAlignment="1">
      <alignment horizontal="center" vertical="center" wrapText="1"/>
    </xf>
    <xf numFmtId="165" fontId="0" fillId="14" borderId="54" xfId="0" applyNumberFormat="1" applyFill="1" applyBorder="1" applyAlignment="1">
      <alignment vertical="center" wrapText="1"/>
    </xf>
    <xf numFmtId="0" fontId="0" fillId="11" borderId="0" xfId="0" applyFill="1" applyBorder="1"/>
    <xf numFmtId="165" fontId="0" fillId="0" borderId="33" xfId="0" applyNumberFormat="1" applyBorder="1" applyAlignment="1">
      <alignment horizontal="right" wrapText="1"/>
    </xf>
    <xf numFmtId="165" fontId="0" fillId="0" borderId="70" xfId="0" applyNumberFormat="1" applyBorder="1"/>
    <xf numFmtId="165" fontId="0" fillId="14" borderId="71" xfId="0" applyNumberFormat="1" applyFill="1" applyBorder="1" applyAlignment="1">
      <alignment horizontal="right" wrapText="1"/>
    </xf>
    <xf numFmtId="165" fontId="0" fillId="14" borderId="70" xfId="0" applyNumberFormat="1" applyFill="1" applyBorder="1" applyAlignment="1">
      <alignment horizontal="right" wrapText="1"/>
    </xf>
    <xf numFmtId="165" fontId="0" fillId="14" borderId="33" xfId="0" applyNumberFormat="1" applyFill="1" applyBorder="1" applyAlignment="1">
      <alignment horizontal="right" wrapText="1"/>
    </xf>
    <xf numFmtId="165" fontId="0" fillId="0" borderId="50" xfId="0" applyNumberFormat="1" applyBorder="1" applyAlignment="1">
      <alignment horizontal="right" wrapText="1"/>
    </xf>
    <xf numFmtId="14" fontId="12" fillId="0" borderId="72" xfId="0" applyNumberFormat="1" applyFont="1" applyBorder="1" applyAlignment="1">
      <alignment horizontal="center" vertical="center" wrapText="1"/>
    </xf>
    <xf numFmtId="14" fontId="0" fillId="0" borderId="27" xfId="0" applyNumberFormat="1" applyFill="1" applyBorder="1" applyAlignment="1">
      <alignment horizontal="right" wrapText="1"/>
    </xf>
    <xf numFmtId="0" fontId="0" fillId="0" borderId="24" xfId="0" applyBorder="1"/>
    <xf numFmtId="165" fontId="0" fillId="14" borderId="50" xfId="0" applyNumberFormat="1" applyFill="1" applyBorder="1" applyAlignment="1">
      <alignment horizontal="right" wrapText="1"/>
    </xf>
    <xf numFmtId="0" fontId="13" fillId="0" borderId="2" xfId="0" applyFont="1" applyBorder="1"/>
    <xf numFmtId="0" fontId="12" fillId="0" borderId="48" xfId="0" applyFont="1" applyFill="1" applyBorder="1" applyAlignment="1">
      <alignment wrapText="1"/>
    </xf>
    <xf numFmtId="166" fontId="0" fillId="0" borderId="3" xfId="0" applyNumberFormat="1" applyFill="1" applyBorder="1" applyAlignment="1">
      <alignment wrapText="1"/>
    </xf>
    <xf numFmtId="17" fontId="15" fillId="0" borderId="4" xfId="0" applyNumberFormat="1" applyFont="1" applyBorder="1"/>
    <xf numFmtId="0" fontId="23" fillId="0" borderId="0" xfId="0" applyFont="1" applyAlignment="1">
      <alignment wrapText="1"/>
    </xf>
    <xf numFmtId="0" fontId="10" fillId="14" borderId="21" xfId="0" applyFont="1" applyFill="1" applyBorder="1" applyAlignment="1">
      <alignment horizontal="center" vertical="center" wrapText="1"/>
    </xf>
    <xf numFmtId="0" fontId="10" fillId="14" borderId="42" xfId="0" applyFont="1" applyFill="1" applyBorder="1" applyAlignment="1">
      <alignment horizontal="center" vertical="center" wrapText="1"/>
    </xf>
    <xf numFmtId="165" fontId="1" fillId="13" borderId="0" xfId="42" applyNumberFormat="1"/>
    <xf numFmtId="0" fontId="12" fillId="0" borderId="13" xfId="0" applyFont="1" applyBorder="1" applyAlignment="1">
      <alignment horizontal="left" wrapText="1"/>
    </xf>
    <xf numFmtId="0" fontId="12" fillId="0" borderId="37" xfId="0" applyFont="1" applyBorder="1" applyAlignment="1">
      <alignment horizontal="left" wrapText="1"/>
    </xf>
    <xf numFmtId="0" fontId="12" fillId="0" borderId="41" xfId="0" applyFont="1" applyBorder="1" applyAlignment="1">
      <alignment horizontal="left" wrapText="1"/>
    </xf>
    <xf numFmtId="0" fontId="12" fillId="0" borderId="40" xfId="0" applyFont="1" applyBorder="1" applyAlignment="1">
      <alignment horizontal="left" wrapText="1"/>
    </xf>
    <xf numFmtId="0" fontId="12" fillId="0" borderId="38" xfId="0" applyFont="1" applyBorder="1" applyAlignment="1">
      <alignment horizontal="left" wrapText="1"/>
    </xf>
    <xf numFmtId="0" fontId="12" fillId="0" borderId="17" xfId="0" applyFont="1" applyBorder="1" applyAlignment="1">
      <alignment horizontal="left" wrapText="1"/>
    </xf>
    <xf numFmtId="0" fontId="12" fillId="0" borderId="0" xfId="0" applyFont="1" applyAlignment="1">
      <alignment horizontal="left" wrapText="1"/>
    </xf>
    <xf numFmtId="0" fontId="12" fillId="0" borderId="65" xfId="0" applyFont="1" applyBorder="1" applyAlignment="1">
      <alignment horizontal="left" vertical="center" wrapText="1"/>
    </xf>
    <xf numFmtId="0" fontId="12"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0" fillId="0" borderId="0" xfId="0" applyFont="1" applyAlignment="1">
      <alignment horizontal="center"/>
    </xf>
    <xf numFmtId="0" fontId="12" fillId="0" borderId="26" xfId="0" applyFont="1" applyBorder="1" applyAlignment="1">
      <alignment horizontal="left" wrapText="1"/>
    </xf>
    <xf numFmtId="0" fontId="12" fillId="0" borderId="27" xfId="0" applyFont="1" applyBorder="1" applyAlignment="1">
      <alignment horizontal="left" wrapText="1"/>
    </xf>
    <xf numFmtId="0" fontId="18" fillId="0" borderId="65" xfId="0" applyFont="1" applyBorder="1" applyAlignment="1">
      <alignment horizontal="left" wrapText="1"/>
    </xf>
    <xf numFmtId="0" fontId="18" fillId="0" borderId="66" xfId="0" applyFont="1" applyBorder="1" applyAlignment="1">
      <alignment horizontal="left" wrapText="1"/>
    </xf>
    <xf numFmtId="0" fontId="18" fillId="0" borderId="59" xfId="0" applyFont="1" applyBorder="1" applyAlignment="1">
      <alignment horizontal="left" wrapText="1"/>
    </xf>
    <xf numFmtId="0" fontId="18" fillId="0" borderId="60" xfId="0" applyFont="1" applyBorder="1" applyAlignment="1">
      <alignment horizontal="left" wrapText="1"/>
    </xf>
    <xf numFmtId="0" fontId="0" fillId="0" borderId="4"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1" fillId="0" borderId="45" xfId="0" applyFont="1" applyBorder="1" applyAlignment="1">
      <alignment horizontal="center" wrapText="1"/>
    </xf>
    <xf numFmtId="165" fontId="0" fillId="9" borderId="3" xfId="0" applyNumberFormat="1" applyFill="1" applyBorder="1" applyAlignment="1">
      <alignment horizontal="center" wrapText="1"/>
    </xf>
    <xf numFmtId="14" fontId="0" fillId="9" borderId="3" xfId="0" applyNumberFormat="1" applyFill="1" applyBorder="1" applyAlignment="1">
      <alignment horizontal="center" wrapText="1"/>
    </xf>
    <xf numFmtId="14" fontId="0" fillId="9" borderId="25" xfId="0" applyNumberFormat="1" applyFill="1" applyBorder="1" applyAlignment="1">
      <alignment horizontal="center" wrapText="1"/>
    </xf>
    <xf numFmtId="165" fontId="0" fillId="9" borderId="9" xfId="0" applyNumberFormat="1" applyFill="1" applyBorder="1" applyAlignment="1">
      <alignment horizontal="center" wrapText="1"/>
    </xf>
    <xf numFmtId="14" fontId="0" fillId="9" borderId="9" xfId="0" applyNumberFormat="1" applyFill="1" applyBorder="1" applyAlignment="1">
      <alignment horizontal="center" wrapText="1"/>
    </xf>
    <xf numFmtId="0" fontId="10" fillId="14" borderId="56" xfId="0" applyFont="1" applyFill="1" applyBorder="1" applyAlignment="1">
      <alignment horizontal="center" vertical="center" wrapText="1"/>
    </xf>
    <xf numFmtId="0" fontId="10" fillId="14" borderId="5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8" xfId="0" applyBorder="1" applyAlignment="1">
      <alignment horizontal="center" vertical="center" wrapText="1"/>
    </xf>
    <xf numFmtId="0" fontId="0" fillId="0" borderId="45" xfId="0" applyBorder="1" applyAlignment="1">
      <alignment horizontal="center" vertical="center" wrapText="1"/>
    </xf>
    <xf numFmtId="0" fontId="0" fillId="0" borderId="39"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165" fontId="0" fillId="0" borderId="25" xfId="0" applyNumberFormat="1" applyBorder="1" applyAlignment="1">
      <alignment horizontal="center"/>
    </xf>
    <xf numFmtId="165" fontId="0" fillId="0" borderId="27" xfId="0" applyNumberFormat="1" applyBorder="1" applyAlignment="1">
      <alignment horizontal="center"/>
    </xf>
    <xf numFmtId="165" fontId="0" fillId="3" borderId="10"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8" xfId="0" applyNumberFormat="1" applyFill="1" applyBorder="1" applyAlignment="1">
      <alignment horizontal="center" vertical="center" wrapText="1"/>
    </xf>
    <xf numFmtId="165" fontId="0" fillId="0" borderId="26" xfId="0" applyNumberFormat="1" applyBorder="1" applyAlignment="1">
      <alignment horizontal="center"/>
    </xf>
    <xf numFmtId="165" fontId="0" fillId="3" borderId="28" xfId="0" applyNumberFormat="1" applyFill="1" applyBorder="1" applyAlignment="1">
      <alignment horizontal="center" vertical="center" wrapText="1"/>
    </xf>
    <xf numFmtId="165" fontId="0" fillId="3" borderId="29"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165" fontId="0" fillId="3" borderId="13" xfId="0" applyNumberFormat="1" applyFill="1" applyBorder="1" applyAlignment="1">
      <alignment horizontal="center" vertical="center" wrapText="1"/>
    </xf>
    <xf numFmtId="165" fontId="0" fillId="3" borderId="37" xfId="0" applyNumberFormat="1" applyFill="1" applyBorder="1" applyAlignment="1">
      <alignment horizontal="center" vertical="center" wrapText="1"/>
    </xf>
    <xf numFmtId="0" fontId="0" fillId="7" borderId="20" xfId="0" applyFill="1" applyBorder="1" applyAlignment="1">
      <alignment horizontal="center"/>
    </xf>
    <xf numFmtId="0" fontId="0" fillId="7" borderId="21" xfId="0" applyFill="1" applyBorder="1" applyAlignment="1">
      <alignment horizontal="center"/>
    </xf>
    <xf numFmtId="0" fontId="0" fillId="7" borderId="42" xfId="0" applyFill="1" applyBorder="1" applyAlignment="1">
      <alignment horizontal="center"/>
    </xf>
    <xf numFmtId="165" fontId="0" fillId="3" borderId="41" xfId="0" applyNumberFormat="1" applyFill="1" applyBorder="1" applyAlignment="1">
      <alignment horizontal="center" vertical="center" wrapText="1"/>
    </xf>
    <xf numFmtId="165" fontId="0" fillId="3" borderId="40" xfId="0" applyNumberFormat="1" applyFill="1" applyBorder="1" applyAlignment="1">
      <alignment horizontal="center" vertical="center" wrapText="1"/>
    </xf>
    <xf numFmtId="165" fontId="0" fillId="3" borderId="38" xfId="0" applyNumberFormat="1" applyFill="1" applyBorder="1" applyAlignment="1">
      <alignment horizontal="center" vertical="center" wrapText="1"/>
    </xf>
    <xf numFmtId="0" fontId="0" fillId="7" borderId="25" xfId="0" applyFill="1" applyBorder="1" applyAlignment="1">
      <alignment horizontal="center"/>
    </xf>
    <xf numFmtId="0" fontId="0" fillId="7" borderId="26" xfId="0" applyFill="1" applyBorder="1" applyAlignment="1">
      <alignment horizontal="center"/>
    </xf>
    <xf numFmtId="0" fontId="0" fillId="7" borderId="22" xfId="0" applyFill="1" applyBorder="1" applyAlignment="1">
      <alignment horizontal="center"/>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0" borderId="8" xfId="0" applyFont="1" applyBorder="1" applyAlignment="1">
      <alignment horizontal="center" wrapText="1"/>
    </xf>
    <xf numFmtId="0" fontId="0" fillId="0" borderId="45" xfId="0" applyBorder="1" applyAlignment="1">
      <alignment horizontal="center" wrapText="1"/>
    </xf>
    <xf numFmtId="0" fontId="0" fillId="0" borderId="39" xfId="0" applyBorder="1" applyAlignment="1">
      <alignment horizontal="center" wrapText="1"/>
    </xf>
    <xf numFmtId="0" fontId="0" fillId="0" borderId="56" xfId="0" applyBorder="1" applyAlignment="1">
      <alignment horizontal="center" wrapText="1"/>
    </xf>
    <xf numFmtId="0" fontId="0" fillId="0" borderId="59" xfId="0" applyBorder="1" applyAlignment="1">
      <alignment horizontal="center" wrapText="1"/>
    </xf>
    <xf numFmtId="0" fontId="0" fillId="0" borderId="60" xfId="0" applyBorder="1" applyAlignment="1">
      <alignment horizontal="center" wrapText="1"/>
    </xf>
  </cellXfs>
  <cellStyles count="43">
    <cellStyle name="40% - Accent4" xfId="42" builtinId="43"/>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185420</xdr:colOff>
      <xdr:row>2</xdr:row>
      <xdr:rowOff>86995</xdr:rowOff>
    </xdr:to>
    <xdr:pic>
      <xdr:nvPicPr>
        <xdr:cNvPr id="2" name="Picture 1" descr="https://cdn.evbuc.com/eventlogos/241957365/europeanstructuralinvestmentfunds.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5" sqref="H5"/>
    </sheetView>
    <sheetView workbookViewId="1">
      <selection activeCell="D10" sqref="D10"/>
    </sheetView>
  </sheetViews>
  <sheetFormatPr defaultRowHeight="13.2" x14ac:dyDescent="0.25"/>
  <cols>
    <col min="4" max="4" width="16.109375" customWidth="1"/>
    <col min="5" max="5" width="69.88671875" customWidth="1"/>
    <col min="8" max="8" width="10.109375" bestFit="1" customWidth="1"/>
  </cols>
  <sheetData>
    <row r="1" spans="2:8" s="47" customFormat="1" ht="24.75" customHeight="1" x14ac:dyDescent="0.4">
      <c r="C1" s="126" t="s">
        <v>51</v>
      </c>
    </row>
    <row r="2" spans="2:8" s="47" customFormat="1" ht="27" customHeight="1" x14ac:dyDescent="0.4">
      <c r="C2" s="126" t="s">
        <v>57</v>
      </c>
    </row>
    <row r="3" spans="2:8" s="47" customFormat="1" x14ac:dyDescent="0.25"/>
    <row r="4" spans="2:8" s="47" customFormat="1" x14ac:dyDescent="0.25">
      <c r="H4" s="129">
        <v>43164</v>
      </c>
    </row>
    <row r="5" spans="2:8" s="47" customFormat="1" ht="16.8" x14ac:dyDescent="0.3">
      <c r="B5" s="127" t="s">
        <v>52</v>
      </c>
      <c r="E5" s="128"/>
    </row>
    <row r="6" spans="2:8" s="47" customFormat="1" ht="16.8" x14ac:dyDescent="0.3">
      <c r="B6" s="127"/>
    </row>
    <row r="7" spans="2:8" s="47" customFormat="1" ht="16.8" x14ac:dyDescent="0.3">
      <c r="B7" s="127" t="s">
        <v>53</v>
      </c>
      <c r="E7" s="128"/>
    </row>
    <row r="8" spans="2:8" s="47" customFormat="1" ht="16.8" x14ac:dyDescent="0.3">
      <c r="B8" s="127"/>
    </row>
    <row r="9" spans="2:8" s="47" customFormat="1" ht="16.8" x14ac:dyDescent="0.3">
      <c r="B9" s="127" t="s">
        <v>54</v>
      </c>
      <c r="E9" s="128"/>
    </row>
    <row r="10" spans="2:8" s="47" customFormat="1" ht="16.8" x14ac:dyDescent="0.3">
      <c r="B10" s="127"/>
    </row>
    <row r="11" spans="2:8" s="47" customFormat="1" ht="16.8" x14ac:dyDescent="0.3">
      <c r="B11" s="127" t="s">
        <v>55</v>
      </c>
      <c r="E11" s="128"/>
    </row>
    <row r="12" spans="2:8" s="47" customFormat="1" ht="16.8" x14ac:dyDescent="0.3">
      <c r="B12" s="127"/>
    </row>
    <row r="13" spans="2:8" s="47" customFormat="1" ht="16.8" x14ac:dyDescent="0.3">
      <c r="B13" s="127" t="s">
        <v>56</v>
      </c>
      <c r="E13" s="128"/>
    </row>
    <row r="14" spans="2:8" s="47" customFormat="1" x14ac:dyDescent="0.25"/>
    <row r="15" spans="2:8" s="47" customFormat="1"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workbookViewId="0"/>
    <sheetView workbookViewId="1"/>
  </sheetViews>
  <sheetFormatPr defaultColWidth="8.88671875" defaultRowHeight="13.2" x14ac:dyDescent="0.25"/>
  <cols>
    <col min="1" max="1" width="8.88671875" style="47"/>
    <col min="20" max="20" width="25.88671875" customWidth="1"/>
  </cols>
  <sheetData>
    <row r="1" spans="1:20" x14ac:dyDescent="0.25">
      <c r="C1" s="189" t="s">
        <v>43</v>
      </c>
      <c r="D1" s="189"/>
      <c r="E1" s="189"/>
      <c r="F1" s="189"/>
      <c r="G1" s="189"/>
    </row>
    <row r="2" spans="1:20" s="47" customFormat="1" x14ac:dyDescent="0.25">
      <c r="C2" s="134"/>
      <c r="D2" s="134"/>
      <c r="E2" s="134"/>
      <c r="F2" s="134"/>
      <c r="G2" s="134"/>
    </row>
    <row r="3" spans="1:20" s="47" customFormat="1" x14ac:dyDescent="0.25">
      <c r="B3" s="138" t="s">
        <v>60</v>
      </c>
      <c r="C3" s="134"/>
      <c r="D3" s="134"/>
      <c r="E3" s="134"/>
      <c r="F3" s="134"/>
      <c r="G3" s="134"/>
    </row>
    <row r="4" spans="1:20" ht="13.8" thickBot="1" x14ac:dyDescent="0.3"/>
    <row r="5" spans="1:20" ht="13.5" customHeight="1" thickBot="1" x14ac:dyDescent="0.3">
      <c r="A5" s="196"/>
      <c r="B5" s="190" t="s">
        <v>42</v>
      </c>
      <c r="C5" s="190"/>
      <c r="D5" s="190"/>
      <c r="E5" s="190"/>
      <c r="F5" s="190"/>
      <c r="G5" s="190"/>
      <c r="H5" s="190"/>
      <c r="I5" s="190"/>
      <c r="J5" s="190"/>
      <c r="K5" s="190"/>
      <c r="L5" s="190"/>
      <c r="M5" s="190"/>
      <c r="N5" s="190"/>
      <c r="O5" s="190"/>
      <c r="P5" s="190"/>
      <c r="Q5" s="190"/>
      <c r="R5" s="190"/>
      <c r="S5" s="190"/>
      <c r="T5" s="191"/>
    </row>
    <row r="6" spans="1:20" ht="18.75" customHeight="1" thickBot="1" x14ac:dyDescent="0.3">
      <c r="A6" s="197"/>
      <c r="B6" s="190"/>
      <c r="C6" s="190"/>
      <c r="D6" s="190"/>
      <c r="E6" s="190"/>
      <c r="F6" s="190"/>
      <c r="G6" s="190"/>
      <c r="H6" s="190"/>
      <c r="I6" s="190"/>
      <c r="J6" s="190"/>
      <c r="K6" s="190"/>
      <c r="L6" s="190"/>
      <c r="M6" s="190"/>
      <c r="N6" s="190"/>
      <c r="O6" s="190"/>
      <c r="P6" s="190"/>
      <c r="Q6" s="190"/>
      <c r="R6" s="190"/>
      <c r="S6" s="190"/>
      <c r="T6" s="191"/>
    </row>
    <row r="7" spans="1:20" ht="13.8" thickBot="1" x14ac:dyDescent="0.3">
      <c r="A7" s="198"/>
      <c r="B7" s="190"/>
      <c r="C7" s="190"/>
      <c r="D7" s="190"/>
      <c r="E7" s="190"/>
      <c r="F7" s="190"/>
      <c r="G7" s="190"/>
      <c r="H7" s="190"/>
      <c r="I7" s="190"/>
      <c r="J7" s="190"/>
      <c r="K7" s="190"/>
      <c r="L7" s="190"/>
      <c r="M7" s="190"/>
      <c r="N7" s="190"/>
      <c r="O7" s="190"/>
      <c r="P7" s="190"/>
      <c r="Q7" s="190"/>
      <c r="R7" s="190"/>
      <c r="S7" s="190"/>
      <c r="T7" s="191"/>
    </row>
    <row r="8" spans="1:20" ht="18.75" customHeight="1" thickBot="1" x14ac:dyDescent="0.3">
      <c r="A8" s="199"/>
      <c r="B8" s="190"/>
      <c r="C8" s="190"/>
      <c r="D8" s="190"/>
      <c r="E8" s="190"/>
      <c r="F8" s="190"/>
      <c r="G8" s="190"/>
      <c r="H8" s="190"/>
      <c r="I8" s="190"/>
      <c r="J8" s="190"/>
      <c r="K8" s="190"/>
      <c r="L8" s="190"/>
      <c r="M8" s="190"/>
      <c r="N8" s="190"/>
      <c r="O8" s="190"/>
      <c r="P8" s="190"/>
      <c r="Q8" s="190"/>
      <c r="R8" s="190"/>
      <c r="S8" s="190"/>
      <c r="T8" s="191"/>
    </row>
    <row r="9" spans="1:20" s="47" customFormat="1" ht="12.75" customHeight="1" x14ac:dyDescent="0.25">
      <c r="A9" s="200">
        <v>1</v>
      </c>
      <c r="B9" s="185" t="s">
        <v>72</v>
      </c>
      <c r="C9" s="185"/>
      <c r="D9" s="185"/>
      <c r="E9" s="185"/>
      <c r="F9" s="185"/>
      <c r="G9" s="185"/>
      <c r="H9" s="185"/>
      <c r="I9" s="185"/>
      <c r="J9" s="185"/>
      <c r="K9" s="185"/>
      <c r="L9" s="185"/>
      <c r="M9" s="185"/>
      <c r="N9" s="185"/>
      <c r="O9" s="185"/>
      <c r="P9" s="185"/>
      <c r="Q9" s="185"/>
      <c r="R9" s="185"/>
      <c r="S9" s="185"/>
      <c r="T9" s="186"/>
    </row>
    <row r="10" spans="1:20" s="125" customFormat="1" ht="24" customHeight="1" x14ac:dyDescent="0.25">
      <c r="A10" s="199"/>
      <c r="B10" s="187"/>
      <c r="C10" s="187"/>
      <c r="D10" s="187"/>
      <c r="E10" s="187"/>
      <c r="F10" s="187"/>
      <c r="G10" s="187"/>
      <c r="H10" s="187"/>
      <c r="I10" s="187"/>
      <c r="J10" s="187"/>
      <c r="K10" s="187"/>
      <c r="L10" s="187"/>
      <c r="M10" s="187"/>
      <c r="N10" s="187"/>
      <c r="O10" s="187"/>
      <c r="P10" s="187"/>
      <c r="Q10" s="187"/>
      <c r="R10" s="187"/>
      <c r="S10" s="187"/>
      <c r="T10" s="188"/>
    </row>
    <row r="11" spans="1:20" x14ac:dyDescent="0.25">
      <c r="A11" s="200">
        <v>2</v>
      </c>
      <c r="B11" s="185" t="s">
        <v>78</v>
      </c>
      <c r="C11" s="185"/>
      <c r="D11" s="185"/>
      <c r="E11" s="185"/>
      <c r="F11" s="185"/>
      <c r="G11" s="185"/>
      <c r="H11" s="185"/>
      <c r="I11" s="185"/>
      <c r="J11" s="185"/>
      <c r="K11" s="185"/>
      <c r="L11" s="185"/>
      <c r="M11" s="185"/>
      <c r="N11" s="185"/>
      <c r="O11" s="185"/>
      <c r="P11" s="185"/>
      <c r="Q11" s="185"/>
      <c r="R11" s="185"/>
      <c r="S11" s="185"/>
      <c r="T11" s="186"/>
    </row>
    <row r="12" spans="1:20" ht="19.5" customHeight="1" x14ac:dyDescent="0.25">
      <c r="A12" s="199"/>
      <c r="B12" s="187"/>
      <c r="C12" s="187"/>
      <c r="D12" s="187"/>
      <c r="E12" s="187"/>
      <c r="F12" s="187"/>
      <c r="G12" s="187"/>
      <c r="H12" s="187"/>
      <c r="I12" s="187"/>
      <c r="J12" s="187"/>
      <c r="K12" s="187"/>
      <c r="L12" s="187"/>
      <c r="M12" s="187"/>
      <c r="N12" s="187"/>
      <c r="O12" s="187"/>
      <c r="P12" s="187"/>
      <c r="Q12" s="187"/>
      <c r="R12" s="187"/>
      <c r="S12" s="187"/>
      <c r="T12" s="188"/>
    </row>
    <row r="13" spans="1:20" ht="12.75" customHeight="1" x14ac:dyDescent="0.25">
      <c r="A13" s="200"/>
      <c r="B13" s="192" t="s">
        <v>79</v>
      </c>
      <c r="C13" s="192"/>
      <c r="D13" s="192"/>
      <c r="E13" s="192"/>
      <c r="F13" s="192"/>
      <c r="G13" s="192"/>
      <c r="H13" s="192"/>
      <c r="I13" s="192"/>
      <c r="J13" s="192"/>
      <c r="K13" s="192"/>
      <c r="L13" s="192"/>
      <c r="M13" s="192"/>
      <c r="N13" s="192"/>
      <c r="O13" s="192"/>
      <c r="P13" s="192"/>
      <c r="Q13" s="192"/>
      <c r="R13" s="192"/>
      <c r="S13" s="192"/>
      <c r="T13" s="193"/>
    </row>
    <row r="14" spans="1:20" s="54" customFormat="1" ht="13.8" thickBot="1" x14ac:dyDescent="0.3">
      <c r="A14" s="199"/>
      <c r="B14" s="194"/>
      <c r="C14" s="194"/>
      <c r="D14" s="194"/>
      <c r="E14" s="194"/>
      <c r="F14" s="194"/>
      <c r="G14" s="194"/>
      <c r="H14" s="194"/>
      <c r="I14" s="194"/>
      <c r="J14" s="194"/>
      <c r="K14" s="194"/>
      <c r="L14" s="194"/>
      <c r="M14" s="194"/>
      <c r="N14" s="194"/>
      <c r="O14" s="194"/>
      <c r="P14" s="194"/>
      <c r="Q14" s="194"/>
      <c r="R14" s="194"/>
      <c r="S14" s="194"/>
      <c r="T14" s="195"/>
    </row>
    <row r="15" spans="1:20" ht="12" customHeight="1" x14ac:dyDescent="0.25">
      <c r="A15" s="200">
        <v>3</v>
      </c>
      <c r="B15" s="185" t="s">
        <v>80</v>
      </c>
      <c r="C15" s="185"/>
      <c r="D15" s="185"/>
      <c r="E15" s="185"/>
      <c r="F15" s="185"/>
      <c r="G15" s="185"/>
      <c r="H15" s="185"/>
      <c r="I15" s="185"/>
      <c r="J15" s="185"/>
      <c r="K15" s="185"/>
      <c r="L15" s="185"/>
      <c r="M15" s="185"/>
      <c r="N15" s="185"/>
      <c r="O15" s="185"/>
      <c r="P15" s="185"/>
      <c r="Q15" s="185"/>
      <c r="R15" s="185"/>
      <c r="S15" s="185"/>
      <c r="T15" s="186"/>
    </row>
    <row r="16" spans="1:20" ht="19.5" customHeight="1" x14ac:dyDescent="0.25">
      <c r="A16" s="199"/>
      <c r="B16" s="187"/>
      <c r="C16" s="187"/>
      <c r="D16" s="187"/>
      <c r="E16" s="187"/>
      <c r="F16" s="187"/>
      <c r="G16" s="187"/>
      <c r="H16" s="187"/>
      <c r="I16" s="187"/>
      <c r="J16" s="187"/>
      <c r="K16" s="187"/>
      <c r="L16" s="187"/>
      <c r="M16" s="187"/>
      <c r="N16" s="187"/>
      <c r="O16" s="187"/>
      <c r="P16" s="187"/>
      <c r="Q16" s="187"/>
      <c r="R16" s="187"/>
      <c r="S16" s="187"/>
      <c r="T16" s="188"/>
    </row>
    <row r="17" spans="1:20" ht="12.75" customHeight="1" x14ac:dyDescent="0.25">
      <c r="A17" s="200">
        <v>4</v>
      </c>
      <c r="B17" s="185" t="s">
        <v>73</v>
      </c>
      <c r="C17" s="185"/>
      <c r="D17" s="185"/>
      <c r="E17" s="185"/>
      <c r="F17" s="185"/>
      <c r="G17" s="185"/>
      <c r="H17" s="185"/>
      <c r="I17" s="185"/>
      <c r="J17" s="185"/>
      <c r="K17" s="185"/>
      <c r="L17" s="185"/>
      <c r="M17" s="185"/>
      <c r="N17" s="185"/>
      <c r="O17" s="185"/>
      <c r="P17" s="185"/>
      <c r="Q17" s="185"/>
      <c r="R17" s="185"/>
      <c r="S17" s="185"/>
      <c r="T17" s="186"/>
    </row>
    <row r="18" spans="1:20" x14ac:dyDescent="0.25">
      <c r="A18" s="199"/>
      <c r="B18" s="187"/>
      <c r="C18" s="187"/>
      <c r="D18" s="187"/>
      <c r="E18" s="187"/>
      <c r="F18" s="187"/>
      <c r="G18" s="187"/>
      <c r="H18" s="187"/>
      <c r="I18" s="187"/>
      <c r="J18" s="187"/>
      <c r="K18" s="187"/>
      <c r="L18" s="187"/>
      <c r="M18" s="187"/>
      <c r="N18" s="187"/>
      <c r="O18" s="187"/>
      <c r="P18" s="187"/>
      <c r="Q18" s="187"/>
      <c r="R18" s="187"/>
      <c r="S18" s="187"/>
      <c r="T18" s="188"/>
    </row>
    <row r="19" spans="1:20" ht="12.75" customHeight="1" x14ac:dyDescent="0.25">
      <c r="A19" s="200">
        <v>5</v>
      </c>
      <c r="B19" s="185" t="s">
        <v>81</v>
      </c>
      <c r="C19" s="185"/>
      <c r="D19" s="185"/>
      <c r="E19" s="185"/>
      <c r="F19" s="185"/>
      <c r="G19" s="185"/>
      <c r="H19" s="185"/>
      <c r="I19" s="185"/>
      <c r="J19" s="185"/>
      <c r="K19" s="185"/>
      <c r="L19" s="185"/>
      <c r="M19" s="185"/>
      <c r="N19" s="185"/>
      <c r="O19" s="185"/>
      <c r="P19" s="185"/>
      <c r="Q19" s="185"/>
      <c r="R19" s="185"/>
      <c r="S19" s="185"/>
      <c r="T19" s="186"/>
    </row>
    <row r="20" spans="1:20" ht="52.8" customHeight="1" x14ac:dyDescent="0.25">
      <c r="A20" s="199"/>
      <c r="B20" s="187"/>
      <c r="C20" s="187"/>
      <c r="D20" s="187"/>
      <c r="E20" s="187"/>
      <c r="F20" s="187"/>
      <c r="G20" s="187"/>
      <c r="H20" s="187"/>
      <c r="I20" s="187"/>
      <c r="J20" s="187"/>
      <c r="K20" s="187"/>
      <c r="L20" s="187"/>
      <c r="M20" s="187"/>
      <c r="N20" s="187"/>
      <c r="O20" s="187"/>
      <c r="P20" s="187"/>
      <c r="Q20" s="187"/>
      <c r="R20" s="187"/>
      <c r="S20" s="187"/>
      <c r="T20" s="188"/>
    </row>
    <row r="21" spans="1:20" ht="12.75" customHeight="1" x14ac:dyDescent="0.25">
      <c r="A21" s="200">
        <v>6</v>
      </c>
      <c r="B21" s="185" t="s">
        <v>82</v>
      </c>
      <c r="C21" s="185"/>
      <c r="D21" s="185"/>
      <c r="E21" s="185"/>
      <c r="F21" s="185"/>
      <c r="G21" s="185"/>
      <c r="H21" s="185"/>
      <c r="I21" s="185"/>
      <c r="J21" s="185"/>
      <c r="K21" s="185"/>
      <c r="L21" s="185"/>
      <c r="M21" s="185"/>
      <c r="N21" s="185"/>
      <c r="O21" s="185"/>
      <c r="P21" s="185"/>
      <c r="Q21" s="185"/>
      <c r="R21" s="185"/>
      <c r="S21" s="185"/>
      <c r="T21" s="186"/>
    </row>
    <row r="22" spans="1:20" ht="85.2" customHeight="1" x14ac:dyDescent="0.25">
      <c r="A22" s="199"/>
      <c r="B22" s="187"/>
      <c r="C22" s="187"/>
      <c r="D22" s="187"/>
      <c r="E22" s="187"/>
      <c r="F22" s="187"/>
      <c r="G22" s="187"/>
      <c r="H22" s="187"/>
      <c r="I22" s="187"/>
      <c r="J22" s="187"/>
      <c r="K22" s="187"/>
      <c r="L22" s="187"/>
      <c r="M22" s="187"/>
      <c r="N22" s="187"/>
      <c r="O22" s="187"/>
      <c r="P22" s="187"/>
      <c r="Q22" s="187"/>
      <c r="R22" s="187"/>
      <c r="S22" s="187"/>
      <c r="T22" s="188"/>
    </row>
    <row r="23" spans="1:20" ht="12.75" customHeight="1" x14ac:dyDescent="0.25">
      <c r="A23" s="200">
        <v>7</v>
      </c>
      <c r="B23" s="185" t="s">
        <v>83</v>
      </c>
      <c r="C23" s="185"/>
      <c r="D23" s="185"/>
      <c r="E23" s="185"/>
      <c r="F23" s="185"/>
      <c r="G23" s="185"/>
      <c r="H23" s="185"/>
      <c r="I23" s="185"/>
      <c r="J23" s="185"/>
      <c r="K23" s="185"/>
      <c r="L23" s="185"/>
      <c r="M23" s="185"/>
      <c r="N23" s="185"/>
      <c r="O23" s="185"/>
      <c r="P23" s="185"/>
      <c r="Q23" s="185"/>
      <c r="R23" s="185"/>
      <c r="S23" s="185"/>
      <c r="T23" s="186"/>
    </row>
    <row r="24" spans="1:20" ht="27.6" customHeight="1" x14ac:dyDescent="0.25">
      <c r="A24" s="199"/>
      <c r="B24" s="187"/>
      <c r="C24" s="187"/>
      <c r="D24" s="187"/>
      <c r="E24" s="187"/>
      <c r="F24" s="187"/>
      <c r="G24" s="187"/>
      <c r="H24" s="187"/>
      <c r="I24" s="187"/>
      <c r="J24" s="187"/>
      <c r="K24" s="187"/>
      <c r="L24" s="187"/>
      <c r="M24" s="187"/>
      <c r="N24" s="187"/>
      <c r="O24" s="187"/>
      <c r="P24" s="187"/>
      <c r="Q24" s="187"/>
      <c r="R24" s="187"/>
      <c r="S24" s="187"/>
      <c r="T24" s="188"/>
    </row>
    <row r="25" spans="1:20" ht="12.75" customHeight="1" x14ac:dyDescent="0.25">
      <c r="A25" s="200">
        <v>8</v>
      </c>
      <c r="B25" s="185" t="s">
        <v>74</v>
      </c>
      <c r="C25" s="185"/>
      <c r="D25" s="185"/>
      <c r="E25" s="185"/>
      <c r="F25" s="185"/>
      <c r="G25" s="185"/>
      <c r="H25" s="185"/>
      <c r="I25" s="185"/>
      <c r="J25" s="185"/>
      <c r="K25" s="185"/>
      <c r="L25" s="185"/>
      <c r="M25" s="185"/>
      <c r="N25" s="185"/>
      <c r="O25" s="185"/>
      <c r="P25" s="185"/>
      <c r="Q25" s="185"/>
      <c r="R25" s="185"/>
      <c r="S25" s="185"/>
      <c r="T25" s="186"/>
    </row>
    <row r="26" spans="1:20" ht="30" customHeight="1" thickBot="1" x14ac:dyDescent="0.3">
      <c r="A26" s="197"/>
      <c r="B26" s="187"/>
      <c r="C26" s="187"/>
      <c r="D26" s="187"/>
      <c r="E26" s="187"/>
      <c r="F26" s="187"/>
      <c r="G26" s="187"/>
      <c r="H26" s="187"/>
      <c r="I26" s="187"/>
      <c r="J26" s="187"/>
      <c r="K26" s="187"/>
      <c r="L26" s="187"/>
      <c r="M26" s="187"/>
      <c r="N26" s="187"/>
      <c r="O26" s="187"/>
      <c r="P26" s="187"/>
      <c r="Q26" s="187"/>
      <c r="R26" s="187"/>
      <c r="S26" s="187"/>
      <c r="T26" s="188"/>
    </row>
    <row r="29" spans="1:20" x14ac:dyDescent="0.25">
      <c r="B29" s="178"/>
      <c r="C29" s="179"/>
      <c r="D29" s="179"/>
      <c r="E29" s="179"/>
      <c r="F29" s="179"/>
      <c r="G29" s="179"/>
      <c r="H29" s="179"/>
      <c r="I29" s="179"/>
      <c r="J29" s="179"/>
      <c r="K29" s="179"/>
      <c r="L29" s="179"/>
      <c r="M29" s="179"/>
      <c r="N29" s="179"/>
      <c r="O29" s="179"/>
      <c r="P29" s="179"/>
      <c r="Q29" s="179"/>
      <c r="R29" s="179"/>
      <c r="S29" s="179"/>
      <c r="T29" s="180"/>
    </row>
    <row r="30" spans="1:20" ht="13.8" thickBot="1" x14ac:dyDescent="0.3">
      <c r="B30" s="181"/>
      <c r="C30" s="182"/>
      <c r="D30" s="182"/>
      <c r="E30" s="182"/>
      <c r="F30" s="182"/>
      <c r="G30" s="182"/>
      <c r="H30" s="182"/>
      <c r="I30" s="182"/>
      <c r="J30" s="182"/>
      <c r="K30" s="182"/>
      <c r="L30" s="182"/>
      <c r="M30" s="182"/>
      <c r="N30" s="182"/>
      <c r="O30" s="182"/>
      <c r="P30" s="182"/>
      <c r="Q30" s="182"/>
      <c r="R30" s="182"/>
      <c r="S30" s="182"/>
      <c r="T30" s="183"/>
    </row>
    <row r="31" spans="1:20" x14ac:dyDescent="0.25">
      <c r="B31" s="184"/>
      <c r="C31" s="184"/>
      <c r="D31" s="184"/>
      <c r="E31" s="184"/>
      <c r="F31" s="184"/>
      <c r="G31" s="184"/>
      <c r="H31" s="184"/>
      <c r="I31" s="184"/>
      <c r="J31" s="184"/>
      <c r="K31" s="184"/>
      <c r="L31" s="184"/>
      <c r="M31" s="184"/>
      <c r="N31" s="184"/>
      <c r="O31" s="184"/>
      <c r="P31" s="184"/>
      <c r="Q31" s="184"/>
      <c r="R31" s="184"/>
      <c r="S31" s="184"/>
      <c r="T31" s="184"/>
    </row>
    <row r="32" spans="1:20" x14ac:dyDescent="0.25">
      <c r="B32" s="184"/>
      <c r="C32" s="184"/>
      <c r="D32" s="184"/>
      <c r="E32" s="184"/>
      <c r="F32" s="184"/>
      <c r="G32" s="184"/>
      <c r="H32" s="184"/>
      <c r="I32" s="184"/>
      <c r="J32" s="184"/>
      <c r="K32" s="184"/>
      <c r="L32" s="184"/>
      <c r="M32" s="184"/>
      <c r="N32" s="184"/>
      <c r="O32" s="184"/>
      <c r="P32" s="184"/>
      <c r="Q32" s="184"/>
      <c r="R32" s="184"/>
      <c r="S32" s="184"/>
      <c r="T32" s="184"/>
    </row>
    <row r="33" spans="2:20" x14ac:dyDescent="0.25">
      <c r="B33" s="184"/>
      <c r="C33" s="184"/>
      <c r="D33" s="184"/>
      <c r="E33" s="184"/>
      <c r="F33" s="184"/>
      <c r="G33" s="184"/>
      <c r="H33" s="184"/>
      <c r="I33" s="184"/>
      <c r="J33" s="184"/>
      <c r="K33" s="184"/>
      <c r="L33" s="184"/>
      <c r="M33" s="184"/>
      <c r="N33" s="184"/>
      <c r="O33" s="184"/>
      <c r="P33" s="184"/>
      <c r="Q33" s="184"/>
      <c r="R33" s="184"/>
      <c r="S33" s="184"/>
      <c r="T33" s="184"/>
    </row>
    <row r="34" spans="2:20" x14ac:dyDescent="0.25">
      <c r="B34" s="184"/>
      <c r="C34" s="184"/>
      <c r="D34" s="184"/>
      <c r="E34" s="184"/>
      <c r="F34" s="184"/>
      <c r="G34" s="184"/>
      <c r="H34" s="184"/>
      <c r="I34" s="184"/>
      <c r="J34" s="184"/>
      <c r="K34" s="184"/>
      <c r="L34" s="184"/>
      <c r="M34" s="184"/>
      <c r="N34" s="184"/>
      <c r="O34" s="184"/>
      <c r="P34" s="184"/>
      <c r="Q34" s="184"/>
      <c r="R34" s="184"/>
      <c r="S34" s="184"/>
      <c r="T34" s="184"/>
    </row>
    <row r="35" spans="2:20" x14ac:dyDescent="0.25">
      <c r="B35" s="184"/>
      <c r="C35" s="184"/>
      <c r="D35" s="184"/>
      <c r="E35" s="184"/>
      <c r="F35" s="184"/>
      <c r="G35" s="184"/>
      <c r="H35" s="184"/>
      <c r="I35" s="184"/>
      <c r="J35" s="184"/>
      <c r="K35" s="184"/>
      <c r="L35" s="184"/>
      <c r="M35" s="184"/>
      <c r="N35" s="184"/>
      <c r="O35" s="184"/>
      <c r="P35" s="184"/>
      <c r="Q35" s="184"/>
      <c r="R35" s="184"/>
      <c r="S35" s="184"/>
      <c r="T35" s="184"/>
    </row>
    <row r="36" spans="2:20" x14ac:dyDescent="0.25">
      <c r="B36" s="184"/>
      <c r="C36" s="184"/>
      <c r="D36" s="184"/>
      <c r="E36" s="184"/>
      <c r="F36" s="184"/>
      <c r="G36" s="184"/>
      <c r="H36" s="184"/>
      <c r="I36" s="184"/>
      <c r="J36" s="184"/>
      <c r="K36" s="184"/>
      <c r="L36" s="184"/>
      <c r="M36" s="184"/>
      <c r="N36" s="184"/>
      <c r="O36" s="184"/>
      <c r="P36" s="184"/>
      <c r="Q36" s="184"/>
      <c r="R36" s="184"/>
      <c r="S36" s="184"/>
      <c r="T36" s="184"/>
    </row>
  </sheetData>
  <mergeCells count="27">
    <mergeCell ref="A25:A26"/>
    <mergeCell ref="A15:A16"/>
    <mergeCell ref="A17:A18"/>
    <mergeCell ref="A19:A20"/>
    <mergeCell ref="A21:A22"/>
    <mergeCell ref="A23:A24"/>
    <mergeCell ref="A5:A6"/>
    <mergeCell ref="A7:A8"/>
    <mergeCell ref="A9:A10"/>
    <mergeCell ref="A11:A12"/>
    <mergeCell ref="A13:A14"/>
    <mergeCell ref="C1:G1"/>
    <mergeCell ref="B17:T18"/>
    <mergeCell ref="B19:T20"/>
    <mergeCell ref="B21:T22"/>
    <mergeCell ref="B23:T24"/>
    <mergeCell ref="B5:T6"/>
    <mergeCell ref="B7:T8"/>
    <mergeCell ref="B9:T10"/>
    <mergeCell ref="B11:T12"/>
    <mergeCell ref="B15:T16"/>
    <mergeCell ref="B13:T14"/>
    <mergeCell ref="B29:T30"/>
    <mergeCell ref="B31:T32"/>
    <mergeCell ref="B33:T34"/>
    <mergeCell ref="B35:T36"/>
    <mergeCell ref="B25:T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60"/>
  <sheetViews>
    <sheetView showZeros="0" tabSelected="1" zoomScale="70" zoomScaleNormal="70" workbookViewId="0">
      <selection activeCell="C3" sqref="C3"/>
    </sheetView>
    <sheetView tabSelected="1" zoomScale="72" zoomScaleNormal="72" workbookViewId="1">
      <selection activeCell="AA4" sqref="AA4"/>
    </sheetView>
  </sheetViews>
  <sheetFormatPr defaultColWidth="11.44140625" defaultRowHeight="22.5" customHeight="1" x14ac:dyDescent="0.25"/>
  <cols>
    <col min="1" max="1" width="23.21875" customWidth="1"/>
    <col min="2" max="2" width="13.6640625" customWidth="1"/>
    <col min="3" max="3" width="45.88671875" customWidth="1"/>
    <col min="4" max="4" width="88.5546875" customWidth="1"/>
    <col min="5" max="5" width="11.44140625" customWidth="1"/>
    <col min="6" max="6" width="11.88671875" customWidth="1"/>
    <col min="7" max="7" width="10.109375" customWidth="1"/>
    <col min="8" max="8" width="10.88671875" customWidth="1"/>
    <col min="9" max="9" width="10" customWidth="1"/>
    <col min="10" max="10" width="11.88671875" customWidth="1"/>
    <col min="11" max="11" width="11.109375" customWidth="1"/>
    <col min="12" max="12" width="11" customWidth="1"/>
    <col min="13" max="13" width="10.88671875" style="47" customWidth="1"/>
    <col min="14" max="14" width="10.33203125" style="47" customWidth="1"/>
    <col min="15" max="15" width="10.6640625" style="47" customWidth="1"/>
    <col min="16" max="16" width="10.109375" style="47" customWidth="1"/>
    <col min="17" max="17" width="10" style="47" customWidth="1"/>
    <col min="18" max="18" width="11.109375" style="47" customWidth="1"/>
    <col min="19" max="19" width="10.33203125" style="47" customWidth="1"/>
    <col min="20" max="20" width="11" style="47" customWidth="1"/>
    <col min="21" max="21" width="9.5546875" style="47" customWidth="1"/>
    <col min="22" max="22" width="10.33203125" style="74" customWidth="1"/>
    <col min="23" max="23" width="10.5546875" customWidth="1"/>
    <col min="24" max="24" width="16.33203125" customWidth="1"/>
    <col min="25" max="25" width="17.88671875" customWidth="1"/>
  </cols>
  <sheetData>
    <row r="1" spans="1:284" ht="43.5" customHeight="1" thickBot="1" x14ac:dyDescent="0.4">
      <c r="D1" s="174" t="s">
        <v>66</v>
      </c>
      <c r="E1" s="210" t="s">
        <v>47</v>
      </c>
      <c r="F1" s="211"/>
      <c r="G1" s="210" t="s">
        <v>48</v>
      </c>
      <c r="H1" s="211"/>
      <c r="I1" s="211"/>
      <c r="J1" s="211"/>
      <c r="K1" s="212" t="s">
        <v>49</v>
      </c>
      <c r="L1" s="212"/>
      <c r="M1" s="212"/>
      <c r="N1" s="212"/>
      <c r="O1" s="212" t="s">
        <v>50</v>
      </c>
      <c r="P1" s="212"/>
      <c r="Q1" s="212"/>
      <c r="R1" s="212"/>
      <c r="S1" s="212" t="s">
        <v>86</v>
      </c>
      <c r="T1" s="212"/>
      <c r="U1" s="212"/>
      <c r="V1" s="212"/>
      <c r="W1" s="74"/>
    </row>
    <row r="2" spans="1:284" ht="30.75" customHeight="1" thickTop="1" thickBot="1" x14ac:dyDescent="0.3">
      <c r="A2" s="7" t="s">
        <v>58</v>
      </c>
      <c r="B2" s="41" t="s">
        <v>63</v>
      </c>
      <c r="C2" s="77" t="s">
        <v>3</v>
      </c>
      <c r="D2" s="42" t="s">
        <v>4</v>
      </c>
      <c r="E2" s="140" t="s">
        <v>5</v>
      </c>
      <c r="F2" s="141" t="s">
        <v>6</v>
      </c>
      <c r="G2" s="149" t="s">
        <v>7</v>
      </c>
      <c r="H2" s="150" t="s">
        <v>8</v>
      </c>
      <c r="I2" s="150" t="s">
        <v>9</v>
      </c>
      <c r="J2" s="157" t="s">
        <v>10</v>
      </c>
      <c r="K2" s="121" t="s">
        <v>30</v>
      </c>
      <c r="L2" s="122" t="s">
        <v>31</v>
      </c>
      <c r="M2" s="123" t="s">
        <v>32</v>
      </c>
      <c r="N2" s="124" t="s">
        <v>33</v>
      </c>
      <c r="O2" s="43" t="s">
        <v>34</v>
      </c>
      <c r="P2" s="43" t="s">
        <v>44</v>
      </c>
      <c r="Q2" s="53" t="s">
        <v>45</v>
      </c>
      <c r="R2" s="95" t="s">
        <v>46</v>
      </c>
      <c r="S2" s="32" t="s">
        <v>84</v>
      </c>
      <c r="T2" s="175"/>
      <c r="U2" s="175"/>
      <c r="V2" s="176"/>
      <c r="W2" s="96" t="s">
        <v>12</v>
      </c>
    </row>
    <row r="3" spans="1:284" ht="38.4" customHeight="1" thickTop="1" thickBot="1" x14ac:dyDescent="0.3">
      <c r="A3" s="68"/>
      <c r="B3" s="70"/>
      <c r="C3" s="76"/>
      <c r="D3" s="79"/>
      <c r="E3" s="142"/>
      <c r="F3" s="143"/>
      <c r="G3" s="151"/>
      <c r="H3" s="152"/>
      <c r="I3" s="152"/>
      <c r="J3" s="152"/>
      <c r="K3" s="89"/>
      <c r="L3" s="90"/>
      <c r="M3" s="90"/>
      <c r="N3" s="90"/>
      <c r="O3" s="90"/>
      <c r="P3" s="90"/>
      <c r="Q3" s="90"/>
      <c r="R3" s="90"/>
      <c r="S3" s="90"/>
      <c r="T3" s="153"/>
      <c r="U3" s="153"/>
      <c r="V3" s="146"/>
      <c r="W3" s="97">
        <f t="shared" ref="W3:W7" si="0">SUM(E3:V3)</f>
        <v>0</v>
      </c>
    </row>
    <row r="4" spans="1:284" s="33" customFormat="1" ht="39" customHeight="1" thickBot="1" x14ac:dyDescent="0.3">
      <c r="A4" s="68"/>
      <c r="B4" s="71"/>
      <c r="C4" s="67"/>
      <c r="D4" s="80"/>
      <c r="E4" s="142"/>
      <c r="F4" s="143"/>
      <c r="G4" s="151"/>
      <c r="H4" s="152"/>
      <c r="I4" s="152"/>
      <c r="J4" s="152"/>
      <c r="K4" s="89"/>
      <c r="L4" s="90"/>
      <c r="M4" s="90"/>
      <c r="N4" s="90"/>
      <c r="O4" s="89"/>
      <c r="P4" s="90"/>
      <c r="Q4" s="90"/>
      <c r="R4" s="90"/>
      <c r="S4" s="85"/>
      <c r="T4" s="153"/>
      <c r="U4" s="153"/>
      <c r="V4" s="146"/>
      <c r="W4" s="97">
        <f t="shared" si="0"/>
        <v>0</v>
      </c>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row>
    <row r="5" spans="1:284" ht="39" customHeight="1" thickBot="1" x14ac:dyDescent="0.3">
      <c r="A5" s="68"/>
      <c r="B5" s="71"/>
      <c r="C5" s="69"/>
      <c r="D5" s="81"/>
      <c r="E5" s="142"/>
      <c r="F5" s="143"/>
      <c r="G5" s="151"/>
      <c r="H5" s="152"/>
      <c r="I5" s="152"/>
      <c r="J5" s="152"/>
      <c r="K5" s="89"/>
      <c r="L5" s="90"/>
      <c r="M5" s="90"/>
      <c r="N5" s="90"/>
      <c r="O5" s="89"/>
      <c r="P5" s="90"/>
      <c r="Q5" s="90"/>
      <c r="R5" s="90"/>
      <c r="S5" s="85"/>
      <c r="T5" s="153"/>
      <c r="U5" s="153"/>
      <c r="V5" s="146"/>
      <c r="W5" s="97">
        <f t="shared" si="0"/>
        <v>0</v>
      </c>
    </row>
    <row r="6" spans="1:284" s="34" customFormat="1" ht="23.25" customHeight="1" x14ac:dyDescent="0.25">
      <c r="A6" s="68"/>
      <c r="B6" s="71"/>
      <c r="C6" s="67"/>
      <c r="D6" s="80"/>
      <c r="E6" s="142"/>
      <c r="F6" s="143"/>
      <c r="G6" s="151"/>
      <c r="H6" s="152"/>
      <c r="I6" s="152"/>
      <c r="J6" s="152"/>
      <c r="K6" s="89"/>
      <c r="L6" s="90"/>
      <c r="M6" s="90"/>
      <c r="N6" s="90"/>
      <c r="O6" s="89"/>
      <c r="P6" s="90"/>
      <c r="Q6" s="90"/>
      <c r="R6" s="90"/>
      <c r="S6" s="85"/>
      <c r="T6" s="153"/>
      <c r="U6" s="153"/>
      <c r="V6" s="146"/>
      <c r="W6" s="97">
        <f t="shared" si="0"/>
        <v>0</v>
      </c>
    </row>
    <row r="7" spans="1:284" s="47" customFormat="1" ht="22.5" customHeight="1" x14ac:dyDescent="0.25">
      <c r="A7" s="68"/>
      <c r="B7" s="71"/>
      <c r="C7" s="67"/>
      <c r="D7" s="81"/>
      <c r="E7" s="144"/>
      <c r="F7" s="145"/>
      <c r="G7" s="144"/>
      <c r="H7" s="153"/>
      <c r="I7" s="153"/>
      <c r="J7" s="145"/>
      <c r="K7" s="85"/>
      <c r="L7" s="84"/>
      <c r="M7" s="84"/>
      <c r="N7" s="88"/>
      <c r="O7" s="85"/>
      <c r="P7" s="84"/>
      <c r="Q7" s="84"/>
      <c r="R7" s="88"/>
      <c r="S7" s="85"/>
      <c r="T7" s="153"/>
      <c r="U7" s="153"/>
      <c r="V7" s="146"/>
      <c r="W7" s="97">
        <f t="shared" si="0"/>
        <v>0</v>
      </c>
    </row>
    <row r="8" spans="1:284" ht="22.5" customHeight="1" x14ac:dyDescent="0.25">
      <c r="A8" s="68"/>
      <c r="B8" s="71"/>
      <c r="C8" s="67"/>
      <c r="D8" s="81"/>
      <c r="E8" s="144"/>
      <c r="F8" s="145"/>
      <c r="G8" s="144"/>
      <c r="H8" s="153"/>
      <c r="I8" s="153"/>
      <c r="J8" s="145"/>
      <c r="K8" s="85"/>
      <c r="L8" s="84"/>
      <c r="M8" s="84"/>
      <c r="N8" s="88"/>
      <c r="O8" s="85"/>
      <c r="P8" s="84"/>
      <c r="Q8" s="84"/>
      <c r="R8" s="88"/>
      <c r="S8" s="85"/>
      <c r="T8" s="153"/>
      <c r="U8" s="153"/>
      <c r="V8" s="146"/>
      <c r="W8" s="97">
        <f t="shared" ref="W8:W35" si="1">SUM(E8:V8)</f>
        <v>0</v>
      </c>
    </row>
    <row r="9" spans="1:284" ht="22.5" customHeight="1" x14ac:dyDescent="0.25">
      <c r="A9" s="68"/>
      <c r="B9" s="71"/>
      <c r="C9" s="67"/>
      <c r="D9" s="81"/>
      <c r="E9" s="144"/>
      <c r="F9" s="145"/>
      <c r="G9" s="144"/>
      <c r="H9" s="153"/>
      <c r="I9" s="153"/>
      <c r="J9" s="145"/>
      <c r="K9" s="85"/>
      <c r="L9" s="84"/>
      <c r="M9" s="84"/>
      <c r="N9" s="88"/>
      <c r="O9" s="85"/>
      <c r="P9" s="84"/>
      <c r="Q9" s="84"/>
      <c r="R9" s="88"/>
      <c r="S9" s="85"/>
      <c r="T9" s="153"/>
      <c r="U9" s="153"/>
      <c r="V9" s="146"/>
      <c r="W9" s="97">
        <f t="shared" si="1"/>
        <v>0</v>
      </c>
    </row>
    <row r="10" spans="1:284" ht="22.5" customHeight="1" x14ac:dyDescent="0.25">
      <c r="A10" s="68"/>
      <c r="B10" s="71"/>
      <c r="C10" s="69"/>
      <c r="D10" s="81"/>
      <c r="E10" s="144"/>
      <c r="F10" s="145"/>
      <c r="G10" s="144"/>
      <c r="H10" s="153"/>
      <c r="I10" s="153"/>
      <c r="J10" s="145"/>
      <c r="K10" s="85"/>
      <c r="L10" s="84"/>
      <c r="M10" s="84"/>
      <c r="N10" s="88"/>
      <c r="O10" s="85"/>
      <c r="P10" s="84"/>
      <c r="Q10" s="84"/>
      <c r="R10" s="88"/>
      <c r="S10" s="85"/>
      <c r="T10" s="153"/>
      <c r="U10" s="153"/>
      <c r="V10" s="146"/>
      <c r="W10" s="97">
        <f t="shared" si="1"/>
        <v>0</v>
      </c>
    </row>
    <row r="11" spans="1:284" ht="22.5" customHeight="1" x14ac:dyDescent="0.25">
      <c r="A11" s="68"/>
      <c r="B11" s="71"/>
      <c r="C11" s="67"/>
      <c r="D11" s="80"/>
      <c r="E11" s="144"/>
      <c r="F11" s="145"/>
      <c r="G11" s="144"/>
      <c r="H11" s="153"/>
      <c r="I11" s="153"/>
      <c r="J11" s="145"/>
      <c r="K11" s="85"/>
      <c r="L11" s="84"/>
      <c r="M11" s="84"/>
      <c r="N11" s="88"/>
      <c r="O11" s="85"/>
      <c r="P11" s="84"/>
      <c r="Q11" s="84"/>
      <c r="R11" s="88"/>
      <c r="S11" s="85"/>
      <c r="T11" s="153"/>
      <c r="U11" s="153"/>
      <c r="V11" s="146"/>
      <c r="W11" s="97">
        <f t="shared" si="1"/>
        <v>0</v>
      </c>
    </row>
    <row r="12" spans="1:284" s="33" customFormat="1" ht="40.799999999999997" customHeight="1" x14ac:dyDescent="0.25">
      <c r="A12" s="68"/>
      <c r="B12" s="71"/>
      <c r="C12" s="67"/>
      <c r="D12" s="80"/>
      <c r="E12" s="144"/>
      <c r="F12" s="145"/>
      <c r="G12" s="144"/>
      <c r="H12" s="153"/>
      <c r="I12" s="153"/>
      <c r="J12" s="145"/>
      <c r="K12" s="85"/>
      <c r="L12" s="84"/>
      <c r="M12" s="84"/>
      <c r="N12" s="88"/>
      <c r="O12" s="85"/>
      <c r="P12" s="84"/>
      <c r="Q12" s="84"/>
      <c r="R12" s="88"/>
      <c r="S12" s="85"/>
      <c r="T12" s="153"/>
      <c r="U12" s="153"/>
      <c r="V12" s="146"/>
      <c r="W12" s="97">
        <f t="shared" si="1"/>
        <v>0</v>
      </c>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row>
    <row r="13" spans="1:284" s="33" customFormat="1" ht="22.5" customHeight="1" x14ac:dyDescent="0.25">
      <c r="A13" s="68"/>
      <c r="B13" s="71"/>
      <c r="C13" s="69"/>
      <c r="D13" s="81"/>
      <c r="E13" s="144"/>
      <c r="F13" s="145"/>
      <c r="G13" s="144"/>
      <c r="H13" s="153"/>
      <c r="I13" s="153"/>
      <c r="J13" s="145"/>
      <c r="K13" s="85"/>
      <c r="L13" s="84"/>
      <c r="M13" s="84"/>
      <c r="N13" s="88"/>
      <c r="O13" s="85"/>
      <c r="P13" s="84"/>
      <c r="Q13" s="84"/>
      <c r="R13" s="88"/>
      <c r="S13" s="85"/>
      <c r="T13" s="153"/>
      <c r="U13" s="153"/>
      <c r="V13" s="146"/>
      <c r="W13" s="97">
        <f t="shared" si="1"/>
        <v>0</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row>
    <row r="14" spans="1:284" ht="22.5" customHeight="1" x14ac:dyDescent="0.25">
      <c r="A14" s="68"/>
      <c r="B14" s="71"/>
      <c r="C14" s="69"/>
      <c r="D14" s="81"/>
      <c r="E14" s="144"/>
      <c r="F14" s="145"/>
      <c r="G14" s="144"/>
      <c r="H14" s="153"/>
      <c r="I14" s="153"/>
      <c r="J14" s="145"/>
      <c r="K14" s="85"/>
      <c r="L14" s="84"/>
      <c r="M14" s="84"/>
      <c r="N14" s="88"/>
      <c r="O14" s="85"/>
      <c r="P14" s="84"/>
      <c r="Q14" s="84"/>
      <c r="R14" s="88"/>
      <c r="S14" s="85"/>
      <c r="T14" s="153"/>
      <c r="U14" s="153"/>
      <c r="V14" s="146"/>
      <c r="W14" s="97">
        <f t="shared" si="1"/>
        <v>0</v>
      </c>
    </row>
    <row r="15" spans="1:284" ht="22.5" customHeight="1" x14ac:dyDescent="0.25">
      <c r="A15" s="68"/>
      <c r="B15" s="71"/>
      <c r="C15" s="67"/>
      <c r="D15" s="80"/>
      <c r="E15" s="144"/>
      <c r="F15" s="145"/>
      <c r="G15" s="144"/>
      <c r="H15" s="153"/>
      <c r="I15" s="153"/>
      <c r="J15" s="145"/>
      <c r="K15" s="85"/>
      <c r="L15" s="84"/>
      <c r="M15" s="84"/>
      <c r="N15" s="88"/>
      <c r="O15" s="85"/>
      <c r="P15" s="84"/>
      <c r="Q15" s="84"/>
      <c r="R15" s="88"/>
      <c r="S15" s="85"/>
      <c r="T15" s="153"/>
      <c r="U15" s="153"/>
      <c r="V15" s="146"/>
      <c r="W15" s="97">
        <f t="shared" si="1"/>
        <v>0</v>
      </c>
    </row>
    <row r="16" spans="1:284" ht="22.5" customHeight="1" x14ac:dyDescent="0.25">
      <c r="A16" s="68"/>
      <c r="B16" s="71"/>
      <c r="C16" s="67"/>
      <c r="D16" s="80"/>
      <c r="E16" s="144"/>
      <c r="F16" s="145"/>
      <c r="G16" s="144"/>
      <c r="H16" s="153"/>
      <c r="I16" s="153"/>
      <c r="J16" s="145"/>
      <c r="K16" s="85"/>
      <c r="L16" s="84"/>
      <c r="M16" s="84"/>
      <c r="N16" s="88"/>
      <c r="O16" s="85"/>
      <c r="P16" s="84"/>
      <c r="Q16" s="84"/>
      <c r="R16" s="88"/>
      <c r="S16" s="85"/>
      <c r="T16" s="153"/>
      <c r="U16" s="153"/>
      <c r="V16" s="146"/>
      <c r="W16" s="97">
        <f t="shared" si="1"/>
        <v>0</v>
      </c>
    </row>
    <row r="17" spans="1:23" s="47" customFormat="1" ht="22.5" customHeight="1" x14ac:dyDescent="0.25">
      <c r="A17" s="68"/>
      <c r="B17" s="71"/>
      <c r="C17" s="67"/>
      <c r="D17" s="80"/>
      <c r="E17" s="144"/>
      <c r="F17" s="145"/>
      <c r="G17" s="144"/>
      <c r="H17" s="153"/>
      <c r="I17" s="153"/>
      <c r="J17" s="145"/>
      <c r="K17" s="85"/>
      <c r="L17" s="84"/>
      <c r="M17" s="84"/>
      <c r="N17" s="88"/>
      <c r="O17" s="85"/>
      <c r="P17" s="84"/>
      <c r="Q17" s="84"/>
      <c r="R17" s="88"/>
      <c r="S17" s="85"/>
      <c r="T17" s="153"/>
      <c r="U17" s="153"/>
      <c r="V17" s="146"/>
      <c r="W17" s="97">
        <f t="shared" si="1"/>
        <v>0</v>
      </c>
    </row>
    <row r="18" spans="1:23" s="47" customFormat="1" ht="22.5" customHeight="1" x14ac:dyDescent="0.25">
      <c r="A18" s="68"/>
      <c r="B18" s="71"/>
      <c r="C18" s="67"/>
      <c r="D18" s="80"/>
      <c r="E18" s="144"/>
      <c r="F18" s="145"/>
      <c r="G18" s="144"/>
      <c r="H18" s="153"/>
      <c r="I18" s="153"/>
      <c r="J18" s="145"/>
      <c r="K18" s="85"/>
      <c r="L18" s="84"/>
      <c r="M18" s="84"/>
      <c r="N18" s="88"/>
      <c r="O18" s="85"/>
      <c r="P18" s="84"/>
      <c r="Q18" s="84"/>
      <c r="R18" s="88"/>
      <c r="S18" s="85"/>
      <c r="T18" s="153"/>
      <c r="U18" s="153"/>
      <c r="V18" s="146"/>
      <c r="W18" s="97">
        <f t="shared" si="1"/>
        <v>0</v>
      </c>
    </row>
    <row r="19" spans="1:23" ht="22.5" customHeight="1" x14ac:dyDescent="0.25">
      <c r="A19" s="68"/>
      <c r="B19" s="71"/>
      <c r="C19" s="67"/>
      <c r="D19" s="80"/>
      <c r="E19" s="144"/>
      <c r="F19" s="145"/>
      <c r="G19" s="144"/>
      <c r="H19" s="153"/>
      <c r="I19" s="153"/>
      <c r="J19" s="145"/>
      <c r="K19" s="85"/>
      <c r="L19" s="84"/>
      <c r="M19" s="84"/>
      <c r="N19" s="88"/>
      <c r="O19" s="85"/>
      <c r="P19" s="84"/>
      <c r="Q19" s="84"/>
      <c r="R19" s="88"/>
      <c r="S19" s="85"/>
      <c r="T19" s="153"/>
      <c r="U19" s="153"/>
      <c r="V19" s="146"/>
      <c r="W19" s="97">
        <f t="shared" si="1"/>
        <v>0</v>
      </c>
    </row>
    <row r="20" spans="1:23" s="47" customFormat="1" ht="22.5" customHeight="1" x14ac:dyDescent="0.25">
      <c r="A20" s="68"/>
      <c r="B20" s="71"/>
      <c r="C20" s="67"/>
      <c r="D20" s="80"/>
      <c r="E20" s="144"/>
      <c r="F20" s="145"/>
      <c r="G20" s="144"/>
      <c r="H20" s="153"/>
      <c r="I20" s="153"/>
      <c r="J20" s="145"/>
      <c r="K20" s="85"/>
      <c r="L20" s="84"/>
      <c r="M20" s="84"/>
      <c r="N20" s="88"/>
      <c r="O20" s="85"/>
      <c r="P20" s="84"/>
      <c r="Q20" s="84"/>
      <c r="R20" s="88"/>
      <c r="S20" s="85"/>
      <c r="T20" s="153"/>
      <c r="U20" s="153"/>
      <c r="V20" s="146"/>
      <c r="W20" s="97">
        <f t="shared" si="1"/>
        <v>0</v>
      </c>
    </row>
    <row r="21" spans="1:23" s="47" customFormat="1" ht="22.5" customHeight="1" x14ac:dyDescent="0.25">
      <c r="A21" s="68"/>
      <c r="B21" s="71"/>
      <c r="C21" s="67"/>
      <c r="D21" s="80"/>
      <c r="E21" s="144"/>
      <c r="F21" s="145"/>
      <c r="G21" s="144"/>
      <c r="H21" s="153"/>
      <c r="I21" s="153"/>
      <c r="J21" s="145"/>
      <c r="K21" s="85"/>
      <c r="L21" s="84"/>
      <c r="M21" s="84"/>
      <c r="N21" s="88"/>
      <c r="O21" s="85"/>
      <c r="P21" s="84"/>
      <c r="Q21" s="84"/>
      <c r="R21" s="88"/>
      <c r="S21" s="85"/>
      <c r="T21" s="153"/>
      <c r="U21" s="153"/>
      <c r="V21" s="146"/>
      <c r="W21" s="97">
        <f t="shared" si="1"/>
        <v>0</v>
      </c>
    </row>
    <row r="22" spans="1:23" ht="22.5" customHeight="1" x14ac:dyDescent="0.25">
      <c r="A22" s="68"/>
      <c r="B22" s="71"/>
      <c r="C22" s="67"/>
      <c r="D22" s="80"/>
      <c r="E22" s="144"/>
      <c r="F22" s="145"/>
      <c r="G22" s="144"/>
      <c r="H22" s="153"/>
      <c r="I22" s="153"/>
      <c r="J22" s="145"/>
      <c r="K22" s="85"/>
      <c r="L22" s="84"/>
      <c r="M22" s="84"/>
      <c r="N22" s="88"/>
      <c r="O22" s="85"/>
      <c r="P22" s="84"/>
      <c r="Q22" s="84"/>
      <c r="R22" s="88"/>
      <c r="S22" s="85"/>
      <c r="T22" s="153"/>
      <c r="U22" s="153"/>
      <c r="V22" s="146"/>
      <c r="W22" s="97">
        <f t="shared" si="1"/>
        <v>0</v>
      </c>
    </row>
    <row r="23" spans="1:23" s="47" customFormat="1" ht="22.5" customHeight="1" x14ac:dyDescent="0.25">
      <c r="A23" s="68"/>
      <c r="B23" s="71"/>
      <c r="C23" s="67"/>
      <c r="D23" s="80"/>
      <c r="E23" s="144"/>
      <c r="F23" s="145"/>
      <c r="G23" s="144"/>
      <c r="H23" s="153"/>
      <c r="I23" s="153"/>
      <c r="J23" s="145"/>
      <c r="K23" s="85"/>
      <c r="L23" s="84"/>
      <c r="M23" s="84"/>
      <c r="N23" s="88"/>
      <c r="O23" s="85"/>
      <c r="P23" s="84"/>
      <c r="Q23" s="84"/>
      <c r="R23" s="88"/>
      <c r="S23" s="85"/>
      <c r="T23" s="153"/>
      <c r="U23" s="153"/>
      <c r="V23" s="146"/>
      <c r="W23" s="97">
        <f t="shared" si="1"/>
        <v>0</v>
      </c>
    </row>
    <row r="24" spans="1:23" s="47" customFormat="1" ht="22.5" customHeight="1" x14ac:dyDescent="0.25">
      <c r="A24" s="68"/>
      <c r="B24" s="71"/>
      <c r="C24" s="67"/>
      <c r="D24" s="80"/>
      <c r="E24" s="144"/>
      <c r="F24" s="145"/>
      <c r="G24" s="144"/>
      <c r="H24" s="153"/>
      <c r="I24" s="153"/>
      <c r="J24" s="145"/>
      <c r="K24" s="85"/>
      <c r="L24" s="84"/>
      <c r="M24" s="84"/>
      <c r="N24" s="88"/>
      <c r="O24" s="85"/>
      <c r="P24" s="84"/>
      <c r="Q24" s="84"/>
      <c r="R24" s="88"/>
      <c r="S24" s="85"/>
      <c r="T24" s="153"/>
      <c r="U24" s="153"/>
      <c r="V24" s="146"/>
      <c r="W24" s="97">
        <f t="shared" si="1"/>
        <v>0</v>
      </c>
    </row>
    <row r="25" spans="1:23" ht="22.5" customHeight="1" x14ac:dyDescent="0.25">
      <c r="A25" s="68"/>
      <c r="B25" s="71"/>
      <c r="C25" s="67"/>
      <c r="D25" s="80"/>
      <c r="E25" s="144"/>
      <c r="F25" s="145"/>
      <c r="G25" s="144"/>
      <c r="H25" s="153"/>
      <c r="I25" s="153"/>
      <c r="J25" s="145"/>
      <c r="K25" s="85"/>
      <c r="L25" s="84"/>
      <c r="M25" s="84"/>
      <c r="N25" s="88"/>
      <c r="O25" s="85"/>
      <c r="P25" s="84"/>
      <c r="Q25" s="84"/>
      <c r="R25" s="88"/>
      <c r="S25" s="85"/>
      <c r="T25" s="153"/>
      <c r="U25" s="153"/>
      <c r="V25" s="146"/>
      <c r="W25" s="97">
        <f t="shared" si="1"/>
        <v>0</v>
      </c>
    </row>
    <row r="26" spans="1:23" s="47" customFormat="1" ht="22.5" customHeight="1" x14ac:dyDescent="0.25">
      <c r="A26" s="68"/>
      <c r="B26" s="71"/>
      <c r="C26" s="67"/>
      <c r="D26" s="80"/>
      <c r="E26" s="144"/>
      <c r="F26" s="145"/>
      <c r="G26" s="144"/>
      <c r="H26" s="153"/>
      <c r="I26" s="153"/>
      <c r="J26" s="145"/>
      <c r="K26" s="85"/>
      <c r="L26" s="84"/>
      <c r="M26" s="84"/>
      <c r="N26" s="88"/>
      <c r="O26" s="85"/>
      <c r="P26" s="84"/>
      <c r="Q26" s="84"/>
      <c r="R26" s="88"/>
      <c r="S26" s="85"/>
      <c r="T26" s="153"/>
      <c r="U26" s="153"/>
      <c r="V26" s="146"/>
      <c r="W26" s="97">
        <f t="shared" si="1"/>
        <v>0</v>
      </c>
    </row>
    <row r="27" spans="1:23" s="47" customFormat="1" ht="22.5" customHeight="1" x14ac:dyDescent="0.25">
      <c r="A27" s="68"/>
      <c r="B27" s="71"/>
      <c r="C27" s="67"/>
      <c r="D27" s="80"/>
      <c r="E27" s="144"/>
      <c r="F27" s="145"/>
      <c r="G27" s="144"/>
      <c r="H27" s="153"/>
      <c r="I27" s="153"/>
      <c r="J27" s="145"/>
      <c r="K27" s="85"/>
      <c r="L27" s="84"/>
      <c r="M27" s="84"/>
      <c r="N27" s="88"/>
      <c r="O27" s="85"/>
      <c r="P27" s="84"/>
      <c r="Q27" s="84"/>
      <c r="R27" s="88"/>
      <c r="S27" s="85"/>
      <c r="T27" s="153"/>
      <c r="U27" s="153"/>
      <c r="V27" s="146"/>
      <c r="W27" s="97">
        <f t="shared" si="1"/>
        <v>0</v>
      </c>
    </row>
    <row r="28" spans="1:23" s="47" customFormat="1" ht="22.5" customHeight="1" x14ac:dyDescent="0.25">
      <c r="A28" s="68"/>
      <c r="B28" s="71"/>
      <c r="C28" s="67"/>
      <c r="D28" s="80"/>
      <c r="E28" s="144"/>
      <c r="F28" s="145"/>
      <c r="G28" s="144"/>
      <c r="H28" s="153"/>
      <c r="I28" s="153"/>
      <c r="J28" s="145"/>
      <c r="K28" s="85"/>
      <c r="L28" s="84"/>
      <c r="M28" s="84"/>
      <c r="N28" s="88"/>
      <c r="O28" s="85"/>
      <c r="P28" s="84"/>
      <c r="Q28" s="84"/>
      <c r="R28" s="88"/>
      <c r="S28" s="85"/>
      <c r="T28" s="153"/>
      <c r="U28" s="153"/>
      <c r="V28" s="146"/>
      <c r="W28" s="97">
        <f t="shared" si="1"/>
        <v>0</v>
      </c>
    </row>
    <row r="29" spans="1:23" s="47" customFormat="1" ht="22.5" customHeight="1" x14ac:dyDescent="0.25">
      <c r="A29" s="68"/>
      <c r="B29" s="71"/>
      <c r="C29" s="67"/>
      <c r="D29" s="80"/>
      <c r="E29" s="144"/>
      <c r="F29" s="145"/>
      <c r="G29" s="144"/>
      <c r="H29" s="153"/>
      <c r="I29" s="153"/>
      <c r="J29" s="145"/>
      <c r="K29" s="85"/>
      <c r="L29" s="84"/>
      <c r="M29" s="84"/>
      <c r="N29" s="88"/>
      <c r="O29" s="85"/>
      <c r="P29" s="84"/>
      <c r="Q29" s="84"/>
      <c r="R29" s="88"/>
      <c r="S29" s="85"/>
      <c r="T29" s="153"/>
      <c r="U29" s="153"/>
      <c r="V29" s="146"/>
      <c r="W29" s="97">
        <f t="shared" si="1"/>
        <v>0</v>
      </c>
    </row>
    <row r="30" spans="1:23" s="47" customFormat="1" ht="22.5" customHeight="1" x14ac:dyDescent="0.25">
      <c r="A30" s="68"/>
      <c r="B30" s="71"/>
      <c r="C30" s="67"/>
      <c r="D30" s="80"/>
      <c r="E30" s="144"/>
      <c r="F30" s="145"/>
      <c r="G30" s="144"/>
      <c r="H30" s="153"/>
      <c r="I30" s="153"/>
      <c r="J30" s="146"/>
      <c r="K30" s="85"/>
      <c r="L30" s="84"/>
      <c r="M30" s="84"/>
      <c r="N30" s="86"/>
      <c r="O30" s="85"/>
      <c r="P30" s="84"/>
      <c r="Q30" s="84"/>
      <c r="R30" s="86"/>
      <c r="S30" s="85"/>
      <c r="T30" s="153"/>
      <c r="U30" s="153"/>
      <c r="V30" s="146"/>
      <c r="W30" s="97">
        <f t="shared" si="1"/>
        <v>0</v>
      </c>
    </row>
    <row r="31" spans="1:23" ht="22.5" customHeight="1" x14ac:dyDescent="0.25">
      <c r="A31" s="68"/>
      <c r="B31" s="71"/>
      <c r="C31" s="67"/>
      <c r="D31" s="80"/>
      <c r="E31" s="144"/>
      <c r="F31" s="146"/>
      <c r="G31" s="144"/>
      <c r="H31" s="153"/>
      <c r="I31" s="153"/>
      <c r="J31" s="146"/>
      <c r="K31" s="85"/>
      <c r="L31" s="84"/>
      <c r="M31" s="84"/>
      <c r="N31" s="86"/>
      <c r="O31" s="85"/>
      <c r="P31" s="84"/>
      <c r="Q31" s="84"/>
      <c r="R31" s="86"/>
      <c r="S31" s="85"/>
      <c r="T31" s="153"/>
      <c r="U31" s="153"/>
      <c r="V31" s="146"/>
      <c r="W31" s="97">
        <f t="shared" si="1"/>
        <v>0</v>
      </c>
    </row>
    <row r="32" spans="1:23" ht="22.5" customHeight="1" x14ac:dyDescent="0.25">
      <c r="A32" s="68"/>
      <c r="B32" s="71"/>
      <c r="C32" s="67"/>
      <c r="D32" s="80"/>
      <c r="E32" s="144"/>
      <c r="F32" s="146"/>
      <c r="G32" s="144"/>
      <c r="H32" s="153"/>
      <c r="I32" s="153"/>
      <c r="J32" s="146"/>
      <c r="K32" s="85"/>
      <c r="L32" s="84"/>
      <c r="M32" s="84"/>
      <c r="N32" s="86"/>
      <c r="O32" s="85"/>
      <c r="P32" s="84"/>
      <c r="Q32" s="84"/>
      <c r="R32" s="86"/>
      <c r="S32" s="85"/>
      <c r="T32" s="153"/>
      <c r="U32" s="153"/>
      <c r="V32" s="146"/>
      <c r="W32" s="97">
        <f t="shared" si="1"/>
        <v>0</v>
      </c>
    </row>
    <row r="33" spans="1:23" ht="22.5" customHeight="1" x14ac:dyDescent="0.25">
      <c r="A33" s="66"/>
      <c r="B33" s="72"/>
      <c r="C33" s="67"/>
      <c r="D33" s="80"/>
      <c r="E33" s="144"/>
      <c r="F33" s="146"/>
      <c r="G33" s="144"/>
      <c r="H33" s="153"/>
      <c r="I33" s="153"/>
      <c r="J33" s="146"/>
      <c r="K33" s="85"/>
      <c r="L33" s="84"/>
      <c r="M33" s="84"/>
      <c r="N33" s="86"/>
      <c r="O33" s="85"/>
      <c r="P33" s="84"/>
      <c r="Q33" s="84"/>
      <c r="R33" s="86"/>
      <c r="S33" s="85"/>
      <c r="T33" s="153"/>
      <c r="U33" s="153"/>
      <c r="V33" s="146"/>
      <c r="W33" s="97">
        <f t="shared" si="1"/>
        <v>0</v>
      </c>
    </row>
    <row r="34" spans="1:23" ht="22.5" customHeight="1" thickBot="1" x14ac:dyDescent="0.3">
      <c r="A34" s="52"/>
      <c r="B34" s="51"/>
      <c r="C34" s="67"/>
      <c r="D34" s="80"/>
      <c r="E34" s="144"/>
      <c r="F34" s="146"/>
      <c r="G34" s="144"/>
      <c r="H34" s="153"/>
      <c r="I34" s="153"/>
      <c r="J34" s="146"/>
      <c r="K34" s="85"/>
      <c r="L34" s="84"/>
      <c r="M34" s="84"/>
      <c r="N34" s="86"/>
      <c r="O34" s="85"/>
      <c r="P34" s="84"/>
      <c r="Q34" s="84"/>
      <c r="R34" s="86"/>
      <c r="S34" s="85"/>
      <c r="T34" s="153"/>
      <c r="U34" s="153"/>
      <c r="V34" s="146"/>
      <c r="W34" s="97">
        <f t="shared" si="1"/>
        <v>0</v>
      </c>
    </row>
    <row r="35" spans="1:23" ht="51.75" customHeight="1" thickBot="1" x14ac:dyDescent="0.3">
      <c r="A35" s="44" t="s">
        <v>17</v>
      </c>
      <c r="B35" s="82" t="s">
        <v>0</v>
      </c>
      <c r="C35" s="45" t="s">
        <v>25</v>
      </c>
      <c r="D35" s="118"/>
      <c r="E35" s="147">
        <f>(SUMPRODUCT((A3:A34="Salaries")*(E3:E34)))*0.15</f>
        <v>0</v>
      </c>
      <c r="F35" s="148">
        <f>(SUMPRODUCT((A3:A34="Salaries")*(F3:F34)))*0.15</f>
        <v>0</v>
      </c>
      <c r="G35" s="154">
        <f>(SUMPRODUCT((A3:A34="Salaries")*(G3:G34)))*0.15</f>
        <v>0</v>
      </c>
      <c r="H35" s="155">
        <f>(SUMPRODUCT((A3:A34="Salaries")*(H3:H34)))*0.15</f>
        <v>0</v>
      </c>
      <c r="I35" s="156">
        <f>(SUMPRODUCT((A3:A34="Salaries")*(I3:I34)))*0.15</f>
        <v>0</v>
      </c>
      <c r="J35" s="158">
        <f>(SUMPRODUCT((A3:A34="Salaries")*(J3:J34)))*0.15</f>
        <v>0</v>
      </c>
      <c r="K35" s="91">
        <f>(SUMPRODUCT((A3:A34="Salaries")*(K3:K34)))*0.15</f>
        <v>0</v>
      </c>
      <c r="L35" s="92">
        <f>(SUMPRODUCT((A3:A34="Salaries")*(L3:L34)))*0.15</f>
        <v>0</v>
      </c>
      <c r="M35" s="112">
        <f>(SUMPRODUCT((A3:A34="Salaries")*(M3:M34)))*0.15</f>
        <v>0</v>
      </c>
      <c r="N35" s="113">
        <f>(SUMPRODUCT((A3:A34="Salaries")*(N3:N34)))*0.15</f>
        <v>0</v>
      </c>
      <c r="O35" s="91">
        <f>(SUMPRODUCT((A3:A34="Salaries")*(O3:O34)))*0.15</f>
        <v>0</v>
      </c>
      <c r="P35" s="92">
        <f>(SUMPRODUCT((A3:A34="Salaries")*(P3:P34)))*0.15</f>
        <v>0</v>
      </c>
      <c r="Q35" s="112">
        <f>(SUMPRODUCT((A3:A34="Salaries")*(Q3:Q34)))*0.15</f>
        <v>0</v>
      </c>
      <c r="R35" s="113">
        <f>(SUMPRODUCT((A3:A34="Salaries")*(R3:R34)))*0.15</f>
        <v>0</v>
      </c>
      <c r="S35" s="91">
        <f>(SUMPRODUCT((A3:A34="Salaries")*(S3:S34)))*0.15</f>
        <v>0</v>
      </c>
      <c r="T35" s="155"/>
      <c r="U35" s="156"/>
      <c r="V35" s="158"/>
      <c r="W35" s="114">
        <f t="shared" si="1"/>
        <v>0</v>
      </c>
    </row>
    <row r="36" spans="1:23" ht="22.5" customHeight="1" thickBot="1" x14ac:dyDescent="0.35">
      <c r="A36" s="204" t="s">
        <v>64</v>
      </c>
      <c r="B36" s="204"/>
      <c r="C36" s="204"/>
      <c r="D36" s="115">
        <f t="shared" ref="D36:W36" si="2">SUM(D3:D35)</f>
        <v>0</v>
      </c>
      <c r="E36" s="169">
        <f t="shared" si="2"/>
        <v>0</v>
      </c>
      <c r="F36" s="163">
        <f t="shared" si="2"/>
        <v>0</v>
      </c>
      <c r="G36" s="162">
        <f t="shared" si="2"/>
        <v>0</v>
      </c>
      <c r="H36" s="164">
        <f t="shared" si="2"/>
        <v>0</v>
      </c>
      <c r="I36" s="164">
        <f t="shared" si="2"/>
        <v>0</v>
      </c>
      <c r="J36" s="163">
        <f t="shared" si="2"/>
        <v>0</v>
      </c>
      <c r="K36" s="165">
        <f t="shared" si="2"/>
        <v>0</v>
      </c>
      <c r="L36" s="160">
        <f t="shared" si="2"/>
        <v>0</v>
      </c>
      <c r="M36" s="160">
        <f t="shared" si="2"/>
        <v>0</v>
      </c>
      <c r="N36" s="160">
        <f t="shared" si="2"/>
        <v>0</v>
      </c>
      <c r="O36" s="160">
        <f t="shared" si="2"/>
        <v>0</v>
      </c>
      <c r="P36" s="160">
        <f t="shared" si="2"/>
        <v>0</v>
      </c>
      <c r="Q36" s="160">
        <f t="shared" si="2"/>
        <v>0</v>
      </c>
      <c r="R36" s="160">
        <f t="shared" si="2"/>
        <v>0</v>
      </c>
      <c r="S36" s="160">
        <f t="shared" si="2"/>
        <v>0</v>
      </c>
      <c r="T36" s="164"/>
      <c r="U36" s="164"/>
      <c r="V36" s="164"/>
      <c r="W36" s="161">
        <f t="shared" si="2"/>
        <v>0</v>
      </c>
    </row>
    <row r="37" spans="1:23" ht="22.5" customHeight="1" thickBot="1" x14ac:dyDescent="0.35">
      <c r="A37" s="201" t="s">
        <v>65</v>
      </c>
      <c r="B37" s="202"/>
      <c r="C37" s="203"/>
      <c r="D37" s="167"/>
      <c r="E37" s="205">
        <f>E36+F36</f>
        <v>0</v>
      </c>
      <c r="F37" s="206"/>
      <c r="G37" s="205">
        <f>G36+H36+I36+J36</f>
        <v>0</v>
      </c>
      <c r="H37" s="206"/>
      <c r="I37" s="206"/>
      <c r="J37" s="206"/>
      <c r="K37" s="205">
        <f>K36+L36+M36+N36</f>
        <v>0</v>
      </c>
      <c r="L37" s="206"/>
      <c r="M37" s="206"/>
      <c r="N37" s="206"/>
      <c r="O37" s="205">
        <f>O36+P36+Q36+R36</f>
        <v>0</v>
      </c>
      <c r="P37" s="206"/>
      <c r="Q37" s="206"/>
      <c r="R37" s="207"/>
      <c r="S37" s="208">
        <f>S36+T36+U36+V36</f>
        <v>0</v>
      </c>
      <c r="T37" s="209"/>
      <c r="U37" s="209"/>
      <c r="V37" s="209"/>
      <c r="W37" s="168"/>
    </row>
    <row r="38" spans="1:23" ht="72" customHeight="1" x14ac:dyDescent="0.25">
      <c r="A38" s="15"/>
      <c r="B38" s="16"/>
      <c r="C38" s="17"/>
      <c r="D38" s="166" t="s">
        <v>71</v>
      </c>
      <c r="E38" s="18"/>
      <c r="F38" s="18"/>
      <c r="G38" s="18"/>
      <c r="H38" s="18"/>
      <c r="I38" s="17"/>
      <c r="J38" s="17"/>
      <c r="K38" s="17"/>
      <c r="L38" s="17"/>
      <c r="M38" s="17"/>
      <c r="N38" s="17"/>
      <c r="O38" s="17"/>
      <c r="P38" s="17"/>
      <c r="Q38" s="17"/>
      <c r="R38" s="17"/>
      <c r="S38" s="17"/>
      <c r="T38" s="17"/>
      <c r="U38" s="17"/>
      <c r="V38" s="159"/>
      <c r="W38" s="13"/>
    </row>
    <row r="39" spans="1:23" ht="22.5" customHeight="1" x14ac:dyDescent="0.25">
      <c r="A39" s="15"/>
      <c r="B39" s="16"/>
      <c r="C39" s="17"/>
      <c r="D39" s="18"/>
      <c r="E39" s="18"/>
      <c r="F39" s="18"/>
      <c r="G39" s="18"/>
      <c r="H39" s="18"/>
      <c r="I39" s="17"/>
      <c r="J39" s="17"/>
      <c r="K39" s="17"/>
      <c r="L39" s="17"/>
      <c r="M39" s="17"/>
      <c r="N39" s="17"/>
      <c r="O39" s="17"/>
      <c r="P39" s="17"/>
      <c r="Q39" s="17"/>
      <c r="R39" s="17"/>
      <c r="S39" s="17"/>
      <c r="T39" s="17"/>
      <c r="U39" s="17"/>
    </row>
    <row r="40" spans="1:23" ht="22.5" customHeight="1" x14ac:dyDescent="0.25">
      <c r="A40" s="15"/>
      <c r="B40" s="16"/>
      <c r="C40" s="17"/>
      <c r="D40" s="18"/>
      <c r="E40" s="18"/>
      <c r="F40" s="18"/>
      <c r="G40" s="18"/>
      <c r="H40" s="18"/>
      <c r="I40" s="17"/>
      <c r="J40" s="17"/>
      <c r="K40" s="17"/>
      <c r="L40" s="17"/>
      <c r="M40" s="17"/>
      <c r="N40" s="17"/>
      <c r="O40" s="17"/>
      <c r="P40" s="17"/>
      <c r="Q40" s="17"/>
      <c r="R40" s="17"/>
      <c r="S40" s="17"/>
      <c r="T40" s="17"/>
      <c r="U40" s="17"/>
    </row>
    <row r="41" spans="1:23" ht="22.5" customHeight="1" x14ac:dyDescent="0.25">
      <c r="A41" s="15"/>
      <c r="B41" s="16"/>
      <c r="C41" s="17"/>
      <c r="D41" s="18"/>
      <c r="E41" s="18"/>
      <c r="F41" s="18"/>
      <c r="G41" s="18"/>
      <c r="H41" s="18"/>
      <c r="I41" s="17"/>
      <c r="J41" s="17"/>
      <c r="K41" s="17"/>
      <c r="L41" s="17"/>
      <c r="M41" s="17"/>
      <c r="N41" s="17"/>
      <c r="O41" s="17"/>
      <c r="P41" s="17"/>
      <c r="Q41" s="17"/>
      <c r="R41" s="17"/>
      <c r="S41" s="17"/>
      <c r="T41" s="17"/>
      <c r="U41" s="17"/>
    </row>
    <row r="42" spans="1:23" ht="22.5" customHeight="1" x14ac:dyDescent="0.25">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5">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5">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5">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5">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5">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5">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5">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5">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5">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5">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5">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5">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5">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5">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5">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5">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5">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5">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5">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5">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5">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5">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5">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5">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5">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5">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5">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5">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5">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5">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5">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5">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5">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5">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5">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5">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5">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5">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5">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5">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5">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5">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5">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5">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5">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5">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5">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5">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5">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5">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5">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5">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5">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5">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5">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5">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5">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5">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5">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5">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5">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5">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5">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5">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5">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5">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5">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5">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5">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5">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5">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5">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5">
      <c r="A115" s="17"/>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5">
      <c r="A116" s="17"/>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5">
      <c r="A117" s="17"/>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5">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5">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5">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5">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5">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5">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5">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5">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5">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5">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5">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5">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5">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5">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5">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5">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5">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5">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5">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5">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5">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5">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5">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5">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5">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5">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5">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5">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5">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5">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5">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5">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5">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5">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5">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5">
      <c r="A153" s="13"/>
      <c r="B153" s="16"/>
      <c r="C153" s="13"/>
      <c r="D153" s="11"/>
      <c r="E153" s="11"/>
      <c r="F153" s="11"/>
      <c r="G153" s="11"/>
      <c r="H153" s="11"/>
      <c r="I153" s="13"/>
      <c r="J153" s="13"/>
      <c r="K153" s="13"/>
      <c r="L153" s="13"/>
      <c r="M153" s="13"/>
      <c r="N153" s="13"/>
      <c r="O153" s="13"/>
      <c r="P153" s="13"/>
      <c r="Q153" s="13"/>
      <c r="R153" s="13"/>
      <c r="S153" s="13"/>
      <c r="T153" s="13"/>
      <c r="U153" s="13"/>
    </row>
    <row r="154" spans="1:21" ht="22.5" customHeight="1" x14ac:dyDescent="0.25">
      <c r="A154" s="13"/>
      <c r="B154" s="16"/>
      <c r="C154" s="13"/>
      <c r="D154" s="11"/>
      <c r="E154" s="11"/>
      <c r="F154" s="11"/>
      <c r="G154" s="11"/>
      <c r="H154" s="11"/>
      <c r="I154" s="13"/>
      <c r="J154" s="13"/>
      <c r="K154" s="13"/>
      <c r="L154" s="13"/>
      <c r="M154" s="13"/>
      <c r="N154" s="13"/>
      <c r="O154" s="13"/>
      <c r="P154" s="13"/>
      <c r="Q154" s="13"/>
      <c r="R154" s="13"/>
      <c r="S154" s="13"/>
      <c r="T154" s="13"/>
      <c r="U154" s="13"/>
    </row>
    <row r="155" spans="1:21" ht="22.5" customHeight="1" x14ac:dyDescent="0.25">
      <c r="A155" s="13"/>
      <c r="B155" s="16"/>
      <c r="C155" s="13"/>
      <c r="D155" s="11"/>
      <c r="E155" s="11"/>
      <c r="F155" s="11"/>
      <c r="G155" s="11"/>
      <c r="H155" s="11"/>
      <c r="I155" s="13"/>
      <c r="J155" s="13"/>
      <c r="K155" s="13"/>
      <c r="L155" s="13"/>
      <c r="M155" s="13"/>
      <c r="N155" s="13"/>
      <c r="O155" s="13"/>
      <c r="P155" s="13"/>
      <c r="Q155" s="13"/>
      <c r="R155" s="13"/>
      <c r="S155" s="13"/>
      <c r="T155" s="13"/>
      <c r="U155" s="13"/>
    </row>
    <row r="156" spans="1:21" ht="22.5" customHeight="1" x14ac:dyDescent="0.25">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5">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5">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5">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5">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5">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5">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5">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5">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5">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5">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5">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5">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5">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5">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5">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5">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5">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5">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5">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5">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5">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5">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5">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5">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5">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5">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5">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5">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5">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5">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5">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5">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5">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5">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5">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5">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5">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5">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5">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5">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5">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5">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5">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5">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5">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5">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5">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5">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5">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5">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5">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5">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5">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5">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5">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5">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5">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5">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5">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5">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5">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5">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5">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5">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5">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5">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5">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5">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5">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5">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5">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5">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5">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5">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5">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5">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5">
      <c r="A233" s="13"/>
      <c r="B233" s="16"/>
      <c r="C233" s="13"/>
      <c r="D233" s="11"/>
      <c r="E233" s="11"/>
      <c r="F233" s="11"/>
      <c r="G233" s="11"/>
      <c r="H233" s="11"/>
    </row>
    <row r="234" spans="1:21" ht="22.5" customHeight="1" x14ac:dyDescent="0.25">
      <c r="A234" s="13"/>
      <c r="B234" s="16"/>
      <c r="C234" s="13"/>
      <c r="D234" s="11"/>
      <c r="E234" s="11"/>
      <c r="F234" s="11"/>
      <c r="G234" s="11"/>
      <c r="H234" s="11"/>
    </row>
    <row r="235" spans="1:21" ht="22.5" customHeight="1" x14ac:dyDescent="0.25">
      <c r="A235" s="13"/>
      <c r="B235" s="16"/>
      <c r="C235" s="13"/>
      <c r="D235" s="11"/>
      <c r="E235" s="11"/>
      <c r="F235" s="11"/>
      <c r="G235" s="11"/>
      <c r="H235" s="11"/>
    </row>
    <row r="236" spans="1:21" ht="22.5" customHeight="1" x14ac:dyDescent="0.25">
      <c r="A236" s="13"/>
      <c r="B236" s="16"/>
      <c r="C236" s="13"/>
      <c r="D236" s="11"/>
      <c r="E236" s="11"/>
      <c r="F236" s="11"/>
      <c r="G236" s="11"/>
      <c r="H236" s="11"/>
    </row>
    <row r="237" spans="1:21" ht="22.5" customHeight="1" x14ac:dyDescent="0.25">
      <c r="A237" s="13"/>
      <c r="B237" s="16"/>
      <c r="C237" s="13"/>
      <c r="D237" s="11"/>
      <c r="E237" s="11"/>
      <c r="F237" s="11"/>
      <c r="G237" s="11"/>
      <c r="H237" s="11"/>
    </row>
    <row r="238" spans="1:21" ht="22.5" customHeight="1" x14ac:dyDescent="0.25">
      <c r="A238" s="13"/>
      <c r="B238" s="16"/>
      <c r="C238" s="13"/>
      <c r="D238" s="11"/>
      <c r="E238" s="11"/>
      <c r="F238" s="11"/>
      <c r="G238" s="11"/>
      <c r="H238" s="11"/>
    </row>
    <row r="239" spans="1:21" ht="22.5" customHeight="1" x14ac:dyDescent="0.25">
      <c r="A239" s="13"/>
      <c r="B239" s="16"/>
      <c r="C239" s="13"/>
      <c r="D239" s="11"/>
      <c r="E239" s="11"/>
      <c r="F239" s="11"/>
      <c r="G239" s="11"/>
      <c r="H239" s="11"/>
    </row>
    <row r="240" spans="1:21" ht="22.5" customHeight="1" x14ac:dyDescent="0.25">
      <c r="A240" s="13"/>
      <c r="B240" s="16"/>
      <c r="C240" s="13"/>
      <c r="D240" s="11"/>
      <c r="E240" s="11"/>
      <c r="F240" s="11"/>
      <c r="G240" s="11"/>
      <c r="H240" s="11"/>
    </row>
    <row r="241" spans="1:8" ht="22.5" customHeight="1" x14ac:dyDescent="0.25">
      <c r="A241" s="13"/>
      <c r="B241" s="16"/>
      <c r="C241" s="13"/>
      <c r="D241" s="11"/>
      <c r="E241" s="11"/>
      <c r="F241" s="11"/>
      <c r="G241" s="11"/>
      <c r="H241" s="11"/>
    </row>
    <row r="242" spans="1:8" ht="22.5" customHeight="1" x14ac:dyDescent="0.25">
      <c r="A242" s="13"/>
      <c r="B242" s="16"/>
      <c r="C242" s="13"/>
      <c r="D242" s="11"/>
      <c r="E242" s="11"/>
      <c r="F242" s="11"/>
      <c r="G242" s="11"/>
      <c r="H242" s="11"/>
    </row>
    <row r="243" spans="1:8" ht="22.5" customHeight="1" x14ac:dyDescent="0.25">
      <c r="A243" s="13"/>
      <c r="B243" s="16"/>
      <c r="C243" s="13"/>
      <c r="D243" s="11"/>
      <c r="E243" s="11"/>
      <c r="F243" s="11"/>
      <c r="G243" s="11"/>
      <c r="H243" s="11"/>
    </row>
    <row r="244" spans="1:8" ht="22.5" customHeight="1" x14ac:dyDescent="0.25">
      <c r="A244" s="13"/>
      <c r="B244" s="16"/>
      <c r="C244" s="13"/>
      <c r="D244" s="11"/>
      <c r="E244" s="11"/>
      <c r="F244" s="11"/>
      <c r="G244" s="11"/>
      <c r="H244" s="11"/>
    </row>
    <row r="245" spans="1:8" ht="22.5" customHeight="1" x14ac:dyDescent="0.25">
      <c r="A245" s="13"/>
      <c r="B245" s="16"/>
      <c r="C245" s="13"/>
      <c r="D245" s="11"/>
      <c r="E245" s="11"/>
      <c r="F245" s="11"/>
      <c r="G245" s="11"/>
      <c r="H245" s="11"/>
    </row>
    <row r="246" spans="1:8" ht="22.5" customHeight="1" x14ac:dyDescent="0.25">
      <c r="A246" s="13"/>
      <c r="B246" s="16"/>
      <c r="C246" s="13"/>
      <c r="D246" s="11"/>
      <c r="E246" s="11"/>
      <c r="F246" s="11"/>
      <c r="G246" s="11"/>
      <c r="H246" s="11"/>
    </row>
    <row r="247" spans="1:8" ht="22.5" customHeight="1" x14ac:dyDescent="0.25">
      <c r="A247" s="13"/>
      <c r="B247" s="16"/>
      <c r="C247" s="13"/>
      <c r="D247" s="11"/>
      <c r="E247" s="11"/>
      <c r="F247" s="11"/>
      <c r="G247" s="11"/>
      <c r="H247" s="11"/>
    </row>
    <row r="248" spans="1:8" ht="22.5" customHeight="1" x14ac:dyDescent="0.25">
      <c r="A248" s="13"/>
      <c r="B248" s="16"/>
      <c r="C248" s="13"/>
      <c r="D248" s="11"/>
      <c r="E248" s="11"/>
      <c r="F248" s="11"/>
      <c r="G248" s="11"/>
      <c r="H248" s="11"/>
    </row>
    <row r="249" spans="1:8" ht="22.5" customHeight="1" x14ac:dyDescent="0.25">
      <c r="A249" s="13"/>
      <c r="B249" s="16"/>
      <c r="C249" s="13"/>
      <c r="D249" s="11"/>
      <c r="E249" s="11"/>
      <c r="F249" s="11"/>
      <c r="G249" s="11"/>
      <c r="H249" s="11"/>
    </row>
    <row r="250" spans="1:8" ht="22.5" customHeight="1" x14ac:dyDescent="0.25">
      <c r="A250" s="13"/>
      <c r="B250" s="16"/>
      <c r="C250" s="13"/>
      <c r="D250" s="11"/>
      <c r="E250" s="11"/>
      <c r="F250" s="11"/>
      <c r="G250" s="11"/>
      <c r="H250" s="11"/>
    </row>
    <row r="251" spans="1:8" ht="22.5" customHeight="1" x14ac:dyDescent="0.25">
      <c r="A251" s="13"/>
      <c r="B251" s="16"/>
      <c r="C251" s="13"/>
      <c r="D251" s="11"/>
      <c r="E251" s="11"/>
      <c r="F251" s="11"/>
      <c r="G251" s="11"/>
      <c r="H251" s="11"/>
    </row>
    <row r="252" spans="1:8" ht="22.5" customHeight="1" x14ac:dyDescent="0.25">
      <c r="A252" s="13"/>
      <c r="B252" s="16"/>
      <c r="C252" s="13"/>
      <c r="D252" s="11"/>
      <c r="E252" s="11"/>
      <c r="F252" s="11"/>
      <c r="G252" s="11"/>
      <c r="H252" s="11"/>
    </row>
    <row r="253" spans="1:8" ht="22.5" customHeight="1" x14ac:dyDescent="0.25">
      <c r="A253" s="13"/>
      <c r="B253" s="16"/>
      <c r="C253" s="13"/>
      <c r="D253" s="11"/>
      <c r="E253" s="11"/>
      <c r="F253" s="11"/>
      <c r="G253" s="11"/>
      <c r="H253" s="11"/>
    </row>
    <row r="254" spans="1:8" ht="22.5" customHeight="1" x14ac:dyDescent="0.25">
      <c r="A254" s="13"/>
      <c r="B254" s="16"/>
      <c r="C254" s="13"/>
      <c r="D254" s="11"/>
      <c r="E254" s="11"/>
      <c r="F254" s="11"/>
      <c r="G254" s="11"/>
      <c r="H254" s="11"/>
    </row>
    <row r="255" spans="1:8" ht="22.5" customHeight="1" x14ac:dyDescent="0.25">
      <c r="A255" s="13"/>
      <c r="B255" s="16"/>
      <c r="C255" s="13"/>
      <c r="D255" s="11"/>
      <c r="E255" s="11"/>
      <c r="F255" s="11"/>
      <c r="G255" s="11"/>
      <c r="H255" s="11"/>
    </row>
    <row r="256" spans="1:8" ht="22.5" customHeight="1" x14ac:dyDescent="0.25">
      <c r="A256" s="13"/>
      <c r="B256" s="16"/>
      <c r="C256" s="13"/>
      <c r="D256" s="11"/>
      <c r="E256" s="11"/>
      <c r="F256" s="11"/>
      <c r="G256" s="11"/>
      <c r="H256" s="11"/>
    </row>
    <row r="257" spans="1:8" ht="22.5" customHeight="1" x14ac:dyDescent="0.25">
      <c r="A257" s="13"/>
      <c r="B257" s="16"/>
      <c r="C257" s="13"/>
      <c r="D257" s="11"/>
      <c r="E257" s="11"/>
      <c r="F257" s="11"/>
      <c r="G257" s="11"/>
      <c r="H257" s="11"/>
    </row>
    <row r="258" spans="1:8" ht="22.5" customHeight="1" x14ac:dyDescent="0.25">
      <c r="A258" s="13"/>
      <c r="B258" s="16"/>
      <c r="C258" s="13"/>
      <c r="D258" s="11"/>
      <c r="E258" s="11"/>
      <c r="F258" s="11"/>
      <c r="G258" s="11"/>
      <c r="H258" s="11"/>
    </row>
    <row r="259" spans="1:8" ht="22.5" customHeight="1" x14ac:dyDescent="0.25">
      <c r="A259" s="13"/>
      <c r="B259" s="16"/>
      <c r="C259" s="13"/>
      <c r="D259" s="11"/>
      <c r="E259" s="11"/>
      <c r="F259" s="11"/>
      <c r="G259" s="11"/>
      <c r="H259" s="11"/>
    </row>
    <row r="260" spans="1:8" ht="22.5" customHeight="1" x14ac:dyDescent="0.25">
      <c r="A260" s="13"/>
      <c r="B260" s="16"/>
      <c r="C260" s="13"/>
      <c r="D260" s="11"/>
      <c r="E260" s="11"/>
      <c r="F260" s="11"/>
      <c r="G260" s="11"/>
      <c r="H260" s="11"/>
    </row>
    <row r="261" spans="1:8" ht="22.5" customHeight="1" x14ac:dyDescent="0.25">
      <c r="A261" s="13"/>
      <c r="B261" s="16"/>
      <c r="C261" s="13"/>
      <c r="D261" s="11"/>
      <c r="E261" s="11"/>
      <c r="F261" s="11"/>
      <c r="G261" s="11"/>
      <c r="H261" s="11"/>
    </row>
    <row r="262" spans="1:8" ht="22.5" customHeight="1" x14ac:dyDescent="0.25">
      <c r="A262" s="13"/>
      <c r="B262" s="16"/>
      <c r="C262" s="13"/>
      <c r="D262" s="11"/>
      <c r="E262" s="11"/>
      <c r="F262" s="11"/>
      <c r="G262" s="11"/>
      <c r="H262" s="11"/>
    </row>
    <row r="263" spans="1:8" ht="22.5" customHeight="1" x14ac:dyDescent="0.25">
      <c r="A263" s="13"/>
      <c r="B263" s="16"/>
      <c r="C263" s="13"/>
      <c r="D263" s="11"/>
      <c r="E263" s="11"/>
      <c r="F263" s="11"/>
      <c r="G263" s="11"/>
      <c r="H263" s="11"/>
    </row>
    <row r="264" spans="1:8" ht="22.5" customHeight="1" x14ac:dyDescent="0.25">
      <c r="A264" s="13"/>
      <c r="B264" s="16"/>
      <c r="C264" s="13"/>
      <c r="D264" s="11"/>
      <c r="E264" s="11"/>
      <c r="F264" s="11"/>
      <c r="G264" s="11"/>
      <c r="H264" s="11"/>
    </row>
    <row r="265" spans="1:8" ht="22.5" customHeight="1" x14ac:dyDescent="0.25">
      <c r="A265" s="13"/>
      <c r="B265" s="16"/>
      <c r="C265" s="13"/>
      <c r="D265" s="11"/>
      <c r="E265" s="11"/>
      <c r="F265" s="11"/>
      <c r="G265" s="11"/>
      <c r="H265" s="11"/>
    </row>
    <row r="266" spans="1:8" ht="22.5" customHeight="1" x14ac:dyDescent="0.25">
      <c r="A266" s="13"/>
      <c r="B266" s="16"/>
      <c r="C266" s="13"/>
      <c r="D266" s="11"/>
      <c r="E266" s="11"/>
      <c r="F266" s="11"/>
      <c r="G266" s="11"/>
      <c r="H266" s="11"/>
    </row>
    <row r="267" spans="1:8" ht="22.5" customHeight="1" x14ac:dyDescent="0.25">
      <c r="A267" s="13"/>
      <c r="B267" s="16"/>
      <c r="C267" s="13"/>
      <c r="D267" s="11"/>
      <c r="E267" s="11"/>
      <c r="F267" s="11"/>
      <c r="G267" s="11"/>
      <c r="H267" s="11"/>
    </row>
    <row r="268" spans="1:8" ht="22.5" customHeight="1" x14ac:dyDescent="0.25">
      <c r="A268" s="13"/>
      <c r="B268" s="16"/>
      <c r="C268" s="13"/>
      <c r="D268" s="11"/>
      <c r="E268" s="11"/>
      <c r="F268" s="11"/>
      <c r="G268" s="11"/>
      <c r="H268" s="11"/>
    </row>
    <row r="269" spans="1:8" ht="22.5" customHeight="1" x14ac:dyDescent="0.25">
      <c r="A269" s="13"/>
      <c r="B269" s="16"/>
      <c r="C269" s="13"/>
      <c r="D269" s="11"/>
      <c r="E269" s="11"/>
      <c r="F269" s="11"/>
      <c r="G269" s="11"/>
      <c r="H269" s="11"/>
    </row>
    <row r="270" spans="1:8" ht="22.5" customHeight="1" x14ac:dyDescent="0.25">
      <c r="A270" s="13"/>
      <c r="B270" s="16"/>
      <c r="C270" s="13"/>
      <c r="D270" s="11"/>
      <c r="E270" s="11"/>
      <c r="F270" s="11"/>
      <c r="G270" s="11"/>
      <c r="H270" s="11"/>
    </row>
    <row r="271" spans="1:8" ht="22.5" customHeight="1" x14ac:dyDescent="0.25">
      <c r="A271" s="13"/>
      <c r="B271" s="16"/>
      <c r="C271" s="13"/>
      <c r="D271" s="11"/>
      <c r="E271" s="11"/>
      <c r="F271" s="11"/>
      <c r="G271" s="11"/>
      <c r="H271" s="11"/>
    </row>
    <row r="272" spans="1:8" ht="22.5" customHeight="1" x14ac:dyDescent="0.25">
      <c r="A272" s="13"/>
      <c r="B272" s="16"/>
      <c r="C272" s="13"/>
      <c r="D272" s="11"/>
      <c r="E272" s="11"/>
      <c r="F272" s="11"/>
      <c r="G272" s="11"/>
      <c r="H272" s="11"/>
    </row>
    <row r="273" spans="1:8" ht="22.5" customHeight="1" x14ac:dyDescent="0.25">
      <c r="A273" s="13"/>
      <c r="B273" s="16"/>
      <c r="C273" s="13"/>
      <c r="D273" s="11"/>
      <c r="E273" s="11"/>
      <c r="F273" s="11"/>
      <c r="G273" s="11"/>
      <c r="H273" s="11"/>
    </row>
    <row r="274" spans="1:8" ht="22.5" customHeight="1" x14ac:dyDescent="0.25">
      <c r="A274" s="13"/>
      <c r="B274" s="16"/>
      <c r="C274" s="13"/>
      <c r="D274" s="11"/>
      <c r="E274" s="11"/>
      <c r="F274" s="11"/>
      <c r="G274" s="11"/>
      <c r="H274" s="11"/>
    </row>
    <row r="275" spans="1:8" ht="22.5" customHeight="1" x14ac:dyDescent="0.25">
      <c r="A275" s="13"/>
      <c r="B275" s="16"/>
      <c r="C275" s="13"/>
      <c r="D275" s="11"/>
      <c r="E275" s="11"/>
      <c r="F275" s="11"/>
      <c r="G275" s="11"/>
      <c r="H275" s="11"/>
    </row>
    <row r="276" spans="1:8" ht="22.5" customHeight="1" x14ac:dyDescent="0.25">
      <c r="A276" s="13"/>
      <c r="B276" s="16"/>
      <c r="C276" s="13"/>
      <c r="D276" s="11"/>
      <c r="E276" s="11"/>
      <c r="F276" s="11"/>
      <c r="G276" s="11"/>
      <c r="H276" s="11"/>
    </row>
    <row r="277" spans="1:8" ht="22.5" customHeight="1" x14ac:dyDescent="0.25">
      <c r="A277" s="13"/>
      <c r="B277" s="16"/>
      <c r="C277" s="13"/>
      <c r="D277" s="11"/>
      <c r="E277" s="11"/>
      <c r="F277" s="11"/>
      <c r="G277" s="11"/>
      <c r="H277" s="11"/>
    </row>
    <row r="278" spans="1:8" ht="22.5" customHeight="1" x14ac:dyDescent="0.25">
      <c r="A278" s="13"/>
      <c r="B278" s="16"/>
      <c r="C278" s="13"/>
      <c r="D278" s="11"/>
      <c r="E278" s="11"/>
      <c r="F278" s="11"/>
      <c r="G278" s="11"/>
      <c r="H278" s="11"/>
    </row>
    <row r="279" spans="1:8" ht="22.5" customHeight="1" x14ac:dyDescent="0.25">
      <c r="A279" s="13"/>
      <c r="B279" s="16"/>
      <c r="C279" s="13"/>
      <c r="D279" s="11"/>
      <c r="E279" s="11"/>
      <c r="F279" s="11"/>
      <c r="G279" s="11"/>
      <c r="H279" s="11"/>
    </row>
    <row r="280" spans="1:8" ht="22.5" customHeight="1" x14ac:dyDescent="0.25">
      <c r="A280" s="13"/>
      <c r="B280" s="16"/>
      <c r="C280" s="13"/>
      <c r="D280" s="11"/>
      <c r="E280" s="11"/>
      <c r="F280" s="11"/>
      <c r="G280" s="11"/>
      <c r="H280" s="11"/>
    </row>
    <row r="281" spans="1:8" ht="22.5" customHeight="1" x14ac:dyDescent="0.25">
      <c r="A281" s="13"/>
      <c r="B281" s="16"/>
      <c r="C281" s="13"/>
      <c r="D281" s="11"/>
      <c r="E281" s="11"/>
      <c r="F281" s="11"/>
      <c r="G281" s="11"/>
      <c r="H281" s="11"/>
    </row>
    <row r="282" spans="1:8" ht="22.5" customHeight="1" x14ac:dyDescent="0.25">
      <c r="A282" s="13"/>
      <c r="B282" s="16"/>
      <c r="C282" s="13"/>
      <c r="D282" s="11"/>
      <c r="E282" s="11"/>
      <c r="F282" s="11"/>
      <c r="G282" s="11"/>
      <c r="H282" s="11"/>
    </row>
    <row r="283" spans="1:8" ht="22.5" customHeight="1" x14ac:dyDescent="0.25">
      <c r="A283" s="13"/>
      <c r="B283" s="16"/>
      <c r="C283" s="13"/>
      <c r="D283" s="11"/>
      <c r="E283" s="11"/>
      <c r="F283" s="11"/>
      <c r="G283" s="11"/>
      <c r="H283" s="11"/>
    </row>
    <row r="284" spans="1:8" ht="22.5" customHeight="1" x14ac:dyDescent="0.25">
      <c r="A284" s="13"/>
      <c r="B284" s="16"/>
      <c r="C284" s="13"/>
      <c r="D284" s="11"/>
      <c r="E284" s="11"/>
      <c r="F284" s="11"/>
      <c r="G284" s="11"/>
      <c r="H284" s="11"/>
    </row>
    <row r="285" spans="1:8" ht="22.5" customHeight="1" x14ac:dyDescent="0.25">
      <c r="A285" s="13"/>
      <c r="B285" s="16"/>
      <c r="C285" s="13"/>
      <c r="D285" s="11"/>
      <c r="E285" s="11"/>
      <c r="F285" s="11"/>
      <c r="G285" s="11"/>
      <c r="H285" s="11"/>
    </row>
    <row r="286" spans="1:8" ht="22.5" customHeight="1" x14ac:dyDescent="0.25">
      <c r="A286" s="13"/>
      <c r="B286" s="16"/>
      <c r="C286" s="13"/>
      <c r="D286" s="11"/>
      <c r="E286" s="11"/>
      <c r="F286" s="11"/>
      <c r="G286" s="11"/>
      <c r="H286" s="11"/>
    </row>
    <row r="287" spans="1:8" ht="22.5" customHeight="1" x14ac:dyDescent="0.25">
      <c r="A287" s="13"/>
      <c r="B287" s="16"/>
      <c r="C287" s="13"/>
      <c r="D287" s="11"/>
      <c r="E287" s="11"/>
      <c r="F287" s="11"/>
      <c r="G287" s="11"/>
      <c r="H287" s="11"/>
    </row>
    <row r="288" spans="1:8" ht="22.5" customHeight="1" x14ac:dyDescent="0.25">
      <c r="A288" s="13"/>
      <c r="B288" s="16"/>
      <c r="C288" s="13"/>
      <c r="D288" s="11"/>
      <c r="E288" s="11"/>
      <c r="F288" s="11"/>
      <c r="G288" s="11"/>
      <c r="H288" s="11"/>
    </row>
    <row r="289" spans="1:8" ht="22.5" customHeight="1" x14ac:dyDescent="0.25">
      <c r="A289" s="13"/>
      <c r="B289" s="16"/>
      <c r="C289" s="13"/>
      <c r="D289" s="11"/>
      <c r="E289" s="11"/>
      <c r="F289" s="11"/>
      <c r="G289" s="11"/>
      <c r="H289" s="11"/>
    </row>
    <row r="290" spans="1:8" ht="22.5" customHeight="1" x14ac:dyDescent="0.25">
      <c r="A290" s="13"/>
      <c r="B290" s="16"/>
      <c r="C290" s="13"/>
      <c r="D290" s="11"/>
      <c r="E290" s="11"/>
      <c r="F290" s="11"/>
      <c r="G290" s="11"/>
      <c r="H290" s="11"/>
    </row>
    <row r="291" spans="1:8" ht="22.5" customHeight="1" x14ac:dyDescent="0.25">
      <c r="A291" s="13"/>
      <c r="B291" s="16"/>
      <c r="C291" s="13"/>
      <c r="D291" s="11"/>
      <c r="E291" s="11"/>
      <c r="F291" s="11"/>
      <c r="G291" s="11"/>
      <c r="H291" s="11"/>
    </row>
    <row r="292" spans="1:8" ht="22.5" customHeight="1" x14ac:dyDescent="0.25">
      <c r="A292" s="13"/>
      <c r="B292" s="16"/>
      <c r="C292" s="13"/>
      <c r="D292" s="11"/>
      <c r="E292" s="11"/>
      <c r="F292" s="11"/>
      <c r="G292" s="11"/>
      <c r="H292" s="11"/>
    </row>
    <row r="293" spans="1:8" ht="22.5" customHeight="1" x14ac:dyDescent="0.25">
      <c r="A293" s="13"/>
      <c r="B293" s="16"/>
      <c r="C293" s="13"/>
      <c r="D293" s="11"/>
      <c r="E293" s="11"/>
      <c r="F293" s="11"/>
      <c r="G293" s="11"/>
      <c r="H293" s="11"/>
    </row>
    <row r="294" spans="1:8" ht="22.5" customHeight="1" x14ac:dyDescent="0.25">
      <c r="A294" s="13"/>
      <c r="B294" s="16"/>
      <c r="C294" s="13"/>
      <c r="D294" s="11"/>
      <c r="E294" s="11"/>
      <c r="F294" s="11"/>
      <c r="G294" s="11"/>
      <c r="H294" s="11"/>
    </row>
    <row r="295" spans="1:8" ht="22.5" customHeight="1" x14ac:dyDescent="0.25">
      <c r="A295" s="13"/>
      <c r="B295" s="16"/>
      <c r="C295" s="13"/>
      <c r="D295" s="11"/>
      <c r="E295" s="11"/>
      <c r="F295" s="11"/>
      <c r="G295" s="11"/>
      <c r="H295" s="11"/>
    </row>
    <row r="296" spans="1:8" ht="22.5" customHeight="1" x14ac:dyDescent="0.25">
      <c r="A296" s="13"/>
      <c r="B296" s="16"/>
      <c r="C296" s="13"/>
      <c r="D296" s="11"/>
      <c r="E296" s="11"/>
      <c r="F296" s="11"/>
      <c r="G296" s="11"/>
      <c r="H296" s="11"/>
    </row>
    <row r="297" spans="1:8" ht="22.5" customHeight="1" x14ac:dyDescent="0.25">
      <c r="A297" s="13"/>
      <c r="B297" s="16"/>
      <c r="C297" s="13"/>
      <c r="D297" s="11"/>
      <c r="E297" s="11"/>
      <c r="F297" s="11"/>
      <c r="G297" s="11"/>
      <c r="H297" s="11"/>
    </row>
    <row r="298" spans="1:8" ht="22.5" customHeight="1" x14ac:dyDescent="0.25">
      <c r="A298" s="13"/>
      <c r="B298" s="16"/>
      <c r="C298" s="13"/>
      <c r="D298" s="11"/>
      <c r="E298" s="11"/>
      <c r="F298" s="11"/>
      <c r="G298" s="11"/>
      <c r="H298" s="11"/>
    </row>
    <row r="299" spans="1:8" ht="22.5" customHeight="1" x14ac:dyDescent="0.25">
      <c r="A299" s="13"/>
      <c r="B299" s="16"/>
      <c r="C299" s="13"/>
      <c r="D299" s="11"/>
      <c r="E299" s="11"/>
      <c r="F299" s="11"/>
      <c r="G299" s="11"/>
      <c r="H299" s="11"/>
    </row>
    <row r="300" spans="1:8" ht="22.5" customHeight="1" x14ac:dyDescent="0.25">
      <c r="A300" s="13"/>
      <c r="B300" s="16"/>
      <c r="C300" s="13"/>
      <c r="D300" s="11"/>
      <c r="E300" s="11"/>
      <c r="F300" s="11"/>
      <c r="G300" s="11"/>
      <c r="H300" s="11"/>
    </row>
    <row r="301" spans="1:8" ht="22.5" customHeight="1" x14ac:dyDescent="0.25">
      <c r="A301" s="13"/>
      <c r="B301" s="16"/>
      <c r="C301" s="13"/>
      <c r="D301" s="11"/>
      <c r="E301" s="11"/>
      <c r="F301" s="11"/>
      <c r="G301" s="11"/>
      <c r="H301" s="11"/>
    </row>
    <row r="302" spans="1:8" ht="22.5" customHeight="1" x14ac:dyDescent="0.25">
      <c r="A302" s="13"/>
      <c r="B302" s="16"/>
      <c r="C302" s="13"/>
      <c r="D302" s="11"/>
      <c r="E302" s="11"/>
      <c r="F302" s="11"/>
      <c r="G302" s="11"/>
      <c r="H302" s="11"/>
    </row>
    <row r="303" spans="1:8" ht="22.5" customHeight="1" x14ac:dyDescent="0.25">
      <c r="A303" s="13"/>
      <c r="B303" s="16"/>
      <c r="C303" s="13"/>
      <c r="D303" s="11"/>
      <c r="E303" s="11"/>
      <c r="F303" s="11"/>
      <c r="G303" s="11"/>
      <c r="H303" s="11"/>
    </row>
    <row r="304" spans="1:8" ht="22.5" customHeight="1" x14ac:dyDescent="0.25">
      <c r="A304" s="13"/>
      <c r="B304" s="16"/>
      <c r="C304" s="13"/>
      <c r="D304" s="11"/>
      <c r="E304" s="11"/>
      <c r="F304" s="11"/>
      <c r="G304" s="11"/>
      <c r="H304" s="11"/>
    </row>
    <row r="305" spans="1:8" ht="22.5" customHeight="1" x14ac:dyDescent="0.25">
      <c r="A305" s="13"/>
      <c r="B305" s="16"/>
      <c r="C305" s="13"/>
      <c r="D305" s="11"/>
      <c r="E305" s="11"/>
      <c r="F305" s="11"/>
      <c r="G305" s="11"/>
      <c r="H305" s="11"/>
    </row>
    <row r="306" spans="1:8" ht="22.5" customHeight="1" x14ac:dyDescent="0.25">
      <c r="A306" s="13"/>
      <c r="B306" s="16"/>
      <c r="C306" s="13"/>
      <c r="D306" s="11"/>
      <c r="E306" s="11"/>
      <c r="F306" s="11"/>
      <c r="G306" s="11"/>
      <c r="H306" s="11"/>
    </row>
    <row r="307" spans="1:8" ht="22.5" customHeight="1" x14ac:dyDescent="0.25">
      <c r="A307" s="13"/>
      <c r="B307" s="16"/>
      <c r="C307" s="13"/>
      <c r="D307" s="11"/>
      <c r="E307" s="11"/>
      <c r="F307" s="11"/>
      <c r="G307" s="11"/>
      <c r="H307" s="11"/>
    </row>
    <row r="308" spans="1:8" ht="22.5" customHeight="1" x14ac:dyDescent="0.25">
      <c r="A308" s="13"/>
      <c r="B308" s="16"/>
      <c r="C308" s="13"/>
      <c r="D308" s="11"/>
      <c r="E308" s="11"/>
      <c r="F308" s="11"/>
      <c r="G308" s="11"/>
      <c r="H308" s="11"/>
    </row>
    <row r="309" spans="1:8" ht="22.5" customHeight="1" x14ac:dyDescent="0.25">
      <c r="A309" s="13"/>
      <c r="B309" s="16"/>
      <c r="C309" s="13"/>
      <c r="D309" s="11"/>
      <c r="E309" s="11"/>
      <c r="F309" s="11"/>
      <c r="G309" s="11"/>
      <c r="H309" s="11"/>
    </row>
    <row r="310" spans="1:8" ht="22.5" customHeight="1" x14ac:dyDescent="0.25">
      <c r="A310" s="13"/>
      <c r="B310" s="16"/>
      <c r="C310" s="13"/>
      <c r="D310" s="11"/>
      <c r="E310" s="11"/>
      <c r="F310" s="11"/>
      <c r="G310" s="11"/>
      <c r="H310" s="11"/>
    </row>
    <row r="311" spans="1:8" ht="22.5" customHeight="1" x14ac:dyDescent="0.25">
      <c r="A311" s="13"/>
      <c r="B311" s="16"/>
      <c r="C311" s="13"/>
      <c r="D311" s="11"/>
      <c r="E311" s="11"/>
      <c r="F311" s="11"/>
      <c r="G311" s="11"/>
      <c r="H311" s="11"/>
    </row>
    <row r="312" spans="1:8" ht="22.5" customHeight="1" x14ac:dyDescent="0.25">
      <c r="A312" s="13"/>
      <c r="B312" s="16"/>
      <c r="C312" s="13"/>
      <c r="D312" s="11"/>
      <c r="E312" s="11"/>
      <c r="F312" s="11"/>
      <c r="G312" s="11"/>
      <c r="H312" s="11"/>
    </row>
    <row r="313" spans="1:8" ht="22.5" customHeight="1" x14ac:dyDescent="0.25">
      <c r="A313" s="13"/>
      <c r="B313" s="16"/>
      <c r="C313" s="13"/>
      <c r="D313" s="11"/>
      <c r="E313" s="11"/>
      <c r="F313" s="11"/>
      <c r="G313" s="11"/>
      <c r="H313" s="11"/>
    </row>
    <row r="314" spans="1:8" ht="22.5" customHeight="1" x14ac:dyDescent="0.25">
      <c r="A314" s="13"/>
      <c r="B314" s="16"/>
      <c r="C314" s="13"/>
      <c r="D314" s="11"/>
      <c r="E314" s="11"/>
      <c r="F314" s="11"/>
      <c r="G314" s="11"/>
      <c r="H314" s="11"/>
    </row>
    <row r="315" spans="1:8" ht="22.5" customHeight="1" x14ac:dyDescent="0.25">
      <c r="A315" s="13"/>
      <c r="B315" s="16"/>
      <c r="C315" s="13"/>
      <c r="D315" s="11"/>
      <c r="E315" s="11"/>
      <c r="F315" s="11"/>
      <c r="G315" s="11"/>
      <c r="H315" s="11"/>
    </row>
    <row r="316" spans="1:8" ht="22.5" customHeight="1" x14ac:dyDescent="0.25">
      <c r="A316" s="13"/>
      <c r="B316" s="16"/>
      <c r="C316" s="13"/>
      <c r="D316" s="11"/>
      <c r="E316" s="11"/>
      <c r="F316" s="11"/>
      <c r="G316" s="11"/>
      <c r="H316" s="11"/>
    </row>
    <row r="317" spans="1:8" ht="22.5" customHeight="1" x14ac:dyDescent="0.25">
      <c r="A317" s="13"/>
      <c r="B317" s="16"/>
      <c r="C317" s="13"/>
      <c r="D317" s="11"/>
      <c r="E317" s="11"/>
      <c r="F317" s="11"/>
      <c r="G317" s="11"/>
      <c r="H317" s="11"/>
    </row>
    <row r="318" spans="1:8" ht="22.5" customHeight="1" x14ac:dyDescent="0.25">
      <c r="A318" s="13"/>
      <c r="B318" s="16"/>
      <c r="C318" s="13"/>
      <c r="D318" s="11"/>
      <c r="E318" s="11"/>
      <c r="F318" s="11"/>
      <c r="G318" s="11"/>
      <c r="H318" s="11"/>
    </row>
    <row r="319" spans="1:8" ht="22.5" customHeight="1" x14ac:dyDescent="0.25">
      <c r="A319" s="13"/>
      <c r="B319" s="16"/>
      <c r="C319" s="13"/>
      <c r="D319" s="11"/>
      <c r="E319" s="11"/>
      <c r="F319" s="11"/>
      <c r="G319" s="11"/>
      <c r="H319" s="11"/>
    </row>
    <row r="320" spans="1:8" ht="22.5" customHeight="1" x14ac:dyDescent="0.25">
      <c r="A320" s="13"/>
      <c r="B320" s="16"/>
      <c r="C320" s="13"/>
      <c r="D320" s="11"/>
      <c r="E320" s="11"/>
      <c r="F320" s="11"/>
      <c r="G320" s="11"/>
      <c r="H320" s="11"/>
    </row>
    <row r="321" spans="1:8" ht="22.5" customHeight="1" x14ac:dyDescent="0.25">
      <c r="A321" s="1"/>
      <c r="B321" s="3"/>
      <c r="C321" s="1"/>
      <c r="D321" s="11"/>
      <c r="E321" s="11"/>
      <c r="F321" s="11"/>
      <c r="G321" s="11"/>
      <c r="H321" s="11"/>
    </row>
    <row r="322" spans="1:8" ht="22.5" customHeight="1" x14ac:dyDescent="0.25">
      <c r="A322" s="1"/>
      <c r="B322" s="3"/>
      <c r="C322" s="1"/>
      <c r="D322" s="11"/>
      <c r="E322" s="11"/>
      <c r="F322" s="11"/>
      <c r="G322" s="11"/>
      <c r="H322" s="11"/>
    </row>
    <row r="323" spans="1:8" ht="22.5" customHeight="1" x14ac:dyDescent="0.25">
      <c r="A323" s="1"/>
      <c r="B323" s="3"/>
      <c r="C323" s="1"/>
      <c r="D323" s="11"/>
      <c r="E323" s="11"/>
      <c r="F323" s="11"/>
      <c r="G323" s="11"/>
      <c r="H323" s="11"/>
    </row>
    <row r="324" spans="1:8" ht="22.5" customHeight="1" x14ac:dyDescent="0.25">
      <c r="A324" s="1"/>
      <c r="B324" s="3"/>
      <c r="C324" s="1"/>
      <c r="D324" s="11"/>
      <c r="E324" s="11"/>
      <c r="F324" s="11"/>
      <c r="G324" s="11"/>
      <c r="H324" s="11"/>
    </row>
    <row r="325" spans="1:8" ht="22.5" customHeight="1" x14ac:dyDescent="0.25">
      <c r="A325" s="1"/>
      <c r="B325" s="3"/>
      <c r="C325" s="1"/>
      <c r="D325" s="11"/>
      <c r="E325" s="11"/>
      <c r="F325" s="11"/>
      <c r="G325" s="11"/>
      <c r="H325" s="11"/>
    </row>
    <row r="326" spans="1:8" ht="22.5" customHeight="1" x14ac:dyDescent="0.25">
      <c r="A326" s="1"/>
      <c r="B326" s="3"/>
      <c r="C326" s="1"/>
      <c r="D326" s="11"/>
      <c r="E326" s="11"/>
      <c r="F326" s="11"/>
      <c r="G326" s="11"/>
      <c r="H326" s="11"/>
    </row>
    <row r="327" spans="1:8" ht="22.5" customHeight="1" x14ac:dyDescent="0.25">
      <c r="A327" s="1"/>
      <c r="B327" s="3"/>
      <c r="C327" s="1"/>
      <c r="D327" s="11"/>
      <c r="E327" s="11"/>
      <c r="F327" s="11"/>
      <c r="G327" s="11"/>
      <c r="H327" s="11"/>
    </row>
    <row r="328" spans="1:8" ht="22.5" customHeight="1" x14ac:dyDescent="0.25">
      <c r="A328" s="1"/>
      <c r="B328" s="3"/>
      <c r="C328" s="1"/>
      <c r="D328" s="11"/>
      <c r="E328" s="11"/>
      <c r="F328" s="11"/>
      <c r="G328" s="11"/>
      <c r="H328" s="11"/>
    </row>
    <row r="329" spans="1:8" ht="22.5" customHeight="1" x14ac:dyDescent="0.25">
      <c r="A329" s="1"/>
      <c r="B329" s="3"/>
      <c r="C329" s="1"/>
      <c r="D329" s="11"/>
      <c r="E329" s="11"/>
      <c r="F329" s="11"/>
      <c r="G329" s="11"/>
      <c r="H329" s="11"/>
    </row>
    <row r="330" spans="1:8" ht="22.5" customHeight="1" x14ac:dyDescent="0.25">
      <c r="A330" s="1"/>
      <c r="B330" s="3"/>
      <c r="C330" s="1"/>
      <c r="D330" s="11"/>
      <c r="E330" s="11"/>
      <c r="F330" s="11"/>
      <c r="G330" s="11"/>
      <c r="H330" s="11"/>
    </row>
    <row r="331" spans="1:8" ht="22.5" customHeight="1" x14ac:dyDescent="0.25">
      <c r="A331" s="1"/>
      <c r="B331" s="3"/>
      <c r="C331" s="1"/>
      <c r="D331" s="11"/>
      <c r="E331" s="11"/>
      <c r="F331" s="11"/>
      <c r="G331" s="11"/>
      <c r="H331" s="11"/>
    </row>
    <row r="332" spans="1:8" ht="22.5" customHeight="1" x14ac:dyDescent="0.25">
      <c r="A332" s="1"/>
      <c r="B332" s="3"/>
      <c r="C332" s="1"/>
      <c r="D332" s="11"/>
      <c r="E332" s="11"/>
      <c r="F332" s="11"/>
      <c r="G332" s="11"/>
      <c r="H332" s="11"/>
    </row>
    <row r="333" spans="1:8" ht="22.5" customHeight="1" x14ac:dyDescent="0.25">
      <c r="A333" s="1"/>
      <c r="B333" s="3"/>
      <c r="C333" s="1"/>
      <c r="D333" s="11"/>
      <c r="E333" s="11"/>
      <c r="F333" s="11"/>
      <c r="G333" s="11"/>
      <c r="H333" s="11"/>
    </row>
    <row r="334" spans="1:8" ht="22.5" customHeight="1" x14ac:dyDescent="0.25">
      <c r="A334" s="1"/>
      <c r="B334" s="3"/>
      <c r="C334" s="1"/>
      <c r="D334" s="11"/>
      <c r="E334" s="11"/>
      <c r="F334" s="11"/>
      <c r="G334" s="11"/>
      <c r="H334" s="11"/>
    </row>
    <row r="335" spans="1:8" ht="22.5" customHeight="1" x14ac:dyDescent="0.25">
      <c r="A335" s="1"/>
      <c r="B335" s="3"/>
      <c r="C335" s="1"/>
      <c r="D335" s="11"/>
      <c r="E335" s="11"/>
      <c r="F335" s="11"/>
      <c r="G335" s="11"/>
      <c r="H335" s="11"/>
    </row>
    <row r="336" spans="1:8" ht="22.5" customHeight="1" x14ac:dyDescent="0.25">
      <c r="A336" s="1"/>
      <c r="B336" s="3"/>
      <c r="C336" s="1"/>
      <c r="D336" s="11"/>
      <c r="E336" s="11"/>
      <c r="F336" s="11"/>
      <c r="G336" s="11"/>
      <c r="H336" s="11"/>
    </row>
    <row r="337" spans="1:8" ht="22.5" customHeight="1" x14ac:dyDescent="0.25">
      <c r="A337" s="1"/>
      <c r="B337" s="3"/>
      <c r="C337" s="1"/>
      <c r="D337" s="11"/>
      <c r="E337" s="11"/>
      <c r="F337" s="11"/>
      <c r="G337" s="11"/>
      <c r="H337" s="11"/>
    </row>
    <row r="338" spans="1:8" ht="22.5" customHeight="1" x14ac:dyDescent="0.25">
      <c r="A338" s="1"/>
      <c r="B338" s="3"/>
      <c r="C338" s="1"/>
      <c r="D338" s="11"/>
      <c r="E338" s="11"/>
      <c r="F338" s="11"/>
      <c r="G338" s="11"/>
      <c r="H338" s="11"/>
    </row>
    <row r="339" spans="1:8" ht="22.5" customHeight="1" x14ac:dyDescent="0.25">
      <c r="A339" s="1"/>
      <c r="B339" s="3"/>
      <c r="C339" s="1"/>
      <c r="D339" s="11"/>
      <c r="E339" s="11"/>
      <c r="F339" s="11"/>
      <c r="G339" s="11"/>
      <c r="H339" s="11"/>
    </row>
    <row r="340" spans="1:8" ht="22.5" customHeight="1" x14ac:dyDescent="0.25">
      <c r="A340" s="1"/>
      <c r="B340" s="3"/>
      <c r="C340" s="1"/>
      <c r="D340" s="11"/>
      <c r="E340" s="11"/>
      <c r="F340" s="11"/>
      <c r="G340" s="11"/>
      <c r="H340" s="11"/>
    </row>
    <row r="341" spans="1:8" ht="22.5" customHeight="1" x14ac:dyDescent="0.25">
      <c r="A341" s="1"/>
      <c r="B341" s="3"/>
      <c r="C341" s="1"/>
      <c r="D341" s="11"/>
      <c r="E341" s="11"/>
      <c r="F341" s="11"/>
      <c r="G341" s="11"/>
      <c r="H341" s="11"/>
    </row>
    <row r="342" spans="1:8" ht="22.5" customHeight="1" x14ac:dyDescent="0.25">
      <c r="A342" s="1"/>
      <c r="B342" s="3"/>
      <c r="C342" s="1"/>
      <c r="D342" s="11"/>
      <c r="E342" s="11"/>
      <c r="F342" s="11"/>
      <c r="G342" s="11"/>
      <c r="H342" s="11"/>
    </row>
    <row r="343" spans="1:8" ht="22.5" customHeight="1" x14ac:dyDescent="0.25">
      <c r="A343" s="1"/>
      <c r="B343" s="3"/>
      <c r="C343" s="1"/>
      <c r="D343" s="11"/>
      <c r="E343" s="11"/>
      <c r="F343" s="11"/>
      <c r="G343" s="11"/>
      <c r="H343" s="11"/>
    </row>
    <row r="344" spans="1:8" ht="22.5" customHeight="1" x14ac:dyDescent="0.25">
      <c r="A344" s="1"/>
      <c r="B344" s="3"/>
      <c r="C344" s="1"/>
      <c r="D344" s="11"/>
      <c r="E344" s="11"/>
      <c r="F344" s="11"/>
      <c r="G344" s="11"/>
      <c r="H344" s="11"/>
    </row>
    <row r="345" spans="1:8" ht="22.5" customHeight="1" x14ac:dyDescent="0.25">
      <c r="A345" s="1"/>
      <c r="B345" s="3"/>
      <c r="C345" s="1"/>
      <c r="D345" s="11"/>
      <c r="E345" s="11"/>
      <c r="F345" s="11"/>
      <c r="G345" s="11"/>
      <c r="H345" s="11"/>
    </row>
    <row r="346" spans="1:8" ht="22.5" customHeight="1" x14ac:dyDescent="0.25">
      <c r="A346" s="1"/>
      <c r="B346" s="3"/>
      <c r="C346" s="1"/>
      <c r="D346" s="11"/>
      <c r="E346" s="11"/>
      <c r="F346" s="11"/>
      <c r="G346" s="11"/>
      <c r="H346" s="11"/>
    </row>
    <row r="347" spans="1:8" ht="22.5" customHeight="1" x14ac:dyDescent="0.25">
      <c r="A347" s="1"/>
      <c r="B347" s="3"/>
      <c r="C347" s="1"/>
      <c r="D347" s="11"/>
      <c r="E347" s="11"/>
      <c r="F347" s="11"/>
      <c r="G347" s="11"/>
      <c r="H347" s="11"/>
    </row>
    <row r="348" spans="1:8" ht="22.5" customHeight="1" x14ac:dyDescent="0.25">
      <c r="A348" s="1"/>
      <c r="B348" s="3"/>
      <c r="C348" s="1"/>
      <c r="D348" s="11"/>
      <c r="E348" s="11"/>
      <c r="F348" s="11"/>
      <c r="G348" s="11"/>
      <c r="H348" s="11"/>
    </row>
    <row r="349" spans="1:8" ht="22.5" customHeight="1" x14ac:dyDescent="0.25">
      <c r="A349" s="1"/>
      <c r="B349" s="3"/>
      <c r="C349" s="1"/>
      <c r="D349" s="11"/>
      <c r="E349" s="11"/>
      <c r="F349" s="11"/>
      <c r="G349" s="11"/>
      <c r="H349" s="11"/>
    </row>
    <row r="350" spans="1:8" ht="22.5" customHeight="1" x14ac:dyDescent="0.25">
      <c r="A350" s="1"/>
      <c r="B350" s="3"/>
      <c r="C350" s="1"/>
      <c r="D350" s="11"/>
      <c r="E350" s="11"/>
      <c r="F350" s="11"/>
      <c r="G350" s="11"/>
      <c r="H350" s="11"/>
    </row>
    <row r="351" spans="1:8" ht="22.5" customHeight="1" x14ac:dyDescent="0.25">
      <c r="A351" s="1"/>
      <c r="B351" s="3"/>
      <c r="C351" s="1"/>
      <c r="D351" s="11"/>
      <c r="E351" s="11"/>
      <c r="F351" s="11"/>
      <c r="G351" s="11"/>
      <c r="H351" s="11"/>
    </row>
    <row r="352" spans="1:8" ht="22.5" customHeight="1" x14ac:dyDescent="0.25">
      <c r="A352" s="1"/>
      <c r="B352" s="3"/>
      <c r="C352" s="1"/>
      <c r="D352" s="11"/>
      <c r="E352" s="11"/>
      <c r="F352" s="11"/>
      <c r="G352" s="11"/>
      <c r="H352" s="11"/>
    </row>
    <row r="353" spans="1:8" ht="22.5" customHeight="1" x14ac:dyDescent="0.25">
      <c r="A353" s="1"/>
      <c r="B353" s="3"/>
      <c r="C353" s="1"/>
      <c r="D353" s="11"/>
      <c r="E353" s="11"/>
      <c r="F353" s="11"/>
      <c r="G353" s="11"/>
      <c r="H353" s="11"/>
    </row>
    <row r="354" spans="1:8" ht="22.5" customHeight="1" x14ac:dyDescent="0.25">
      <c r="A354" s="1"/>
      <c r="B354" s="3"/>
      <c r="C354" s="1"/>
      <c r="D354" s="11"/>
      <c r="E354" s="11"/>
      <c r="F354" s="11"/>
      <c r="G354" s="11"/>
      <c r="H354" s="11"/>
    </row>
    <row r="355" spans="1:8" ht="22.5" customHeight="1" x14ac:dyDescent="0.25">
      <c r="A355" s="1"/>
      <c r="B355" s="3"/>
      <c r="C355" s="1"/>
      <c r="D355" s="11"/>
      <c r="E355" s="11"/>
      <c r="F355" s="11"/>
      <c r="G355" s="11"/>
      <c r="H355" s="11"/>
    </row>
    <row r="356" spans="1:8" ht="22.5" customHeight="1" x14ac:dyDescent="0.25">
      <c r="A356" s="1"/>
      <c r="B356" s="3"/>
      <c r="C356" s="1"/>
      <c r="D356" s="11"/>
      <c r="E356" s="11"/>
      <c r="F356" s="11"/>
      <c r="G356" s="11"/>
      <c r="H356" s="11"/>
    </row>
    <row r="357" spans="1:8" ht="22.5" customHeight="1" x14ac:dyDescent="0.25">
      <c r="A357" s="1"/>
      <c r="B357" s="3"/>
      <c r="C357" s="1"/>
      <c r="D357" s="11"/>
      <c r="E357" s="11"/>
      <c r="F357" s="11"/>
      <c r="G357" s="11"/>
      <c r="H357" s="11"/>
    </row>
    <row r="358" spans="1:8" ht="22.5" customHeight="1" x14ac:dyDescent="0.25">
      <c r="A358" s="1"/>
      <c r="B358" s="3"/>
      <c r="C358" s="1"/>
      <c r="D358" s="11"/>
      <c r="E358" s="11"/>
      <c r="F358" s="11"/>
      <c r="G358" s="11"/>
      <c r="H358" s="11"/>
    </row>
    <row r="359" spans="1:8" ht="22.5" customHeight="1" x14ac:dyDescent="0.25">
      <c r="A359" s="1"/>
      <c r="B359" s="3"/>
      <c r="C359" s="1"/>
      <c r="D359" s="11"/>
      <c r="E359" s="11"/>
      <c r="F359" s="11"/>
      <c r="G359" s="11"/>
      <c r="H359" s="11"/>
    </row>
    <row r="360" spans="1:8" ht="22.5" customHeight="1" thickBot="1" x14ac:dyDescent="0.3">
      <c r="A360" s="2"/>
      <c r="B360" s="4"/>
      <c r="C360" s="2"/>
      <c r="D360" s="11"/>
      <c r="E360" s="11"/>
      <c r="F360" s="11"/>
      <c r="G360" s="11"/>
      <c r="H360" s="11"/>
    </row>
  </sheetData>
  <mergeCells count="12">
    <mergeCell ref="O37:R37"/>
    <mergeCell ref="S37:V37"/>
    <mergeCell ref="E1:F1"/>
    <mergeCell ref="G1:J1"/>
    <mergeCell ref="K1:N1"/>
    <mergeCell ref="O1:R1"/>
    <mergeCell ref="S1:V1"/>
    <mergeCell ref="A37:C37"/>
    <mergeCell ref="A36:C36"/>
    <mergeCell ref="E37:F37"/>
    <mergeCell ref="G37:J37"/>
    <mergeCell ref="K37:N37"/>
  </mergeCells>
  <dataValidations count="2">
    <dataValidation type="list" allowBlank="1" showInputMessage="1" showErrorMessage="1" sqref="A38:A360 A3:A35">
      <formula1>List_of_action5</formula1>
    </dataValidation>
    <dataValidation type="list" allowBlank="1" showInputMessage="1" showErrorMessage="1" sqref="B38:B360 B3:B35">
      <formula1>Claim_periods</formula1>
    </dataValidation>
  </dataValidations>
  <pageMargins left="0.78740157499999996" right="0.78740157499999996" top="0.984251969" bottom="0.984251969"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workbookViewId="0">
      <selection activeCell="B23" sqref="B23"/>
    </sheetView>
    <sheetView workbookViewId="1">
      <selection activeCell="C6" sqref="C6"/>
    </sheetView>
  </sheetViews>
  <sheetFormatPr defaultColWidth="8.88671875" defaultRowHeight="13.2" x14ac:dyDescent="0.25"/>
  <cols>
    <col min="2" max="2" width="30.88671875" customWidth="1"/>
    <col min="3" max="3" width="21" customWidth="1"/>
    <col min="4" max="4" width="19.88671875" customWidth="1"/>
    <col min="5" max="5" width="13.6640625" customWidth="1"/>
    <col min="6" max="6" width="11.5546875" customWidth="1"/>
    <col min="7" max="7" width="13.5546875" style="47" customWidth="1"/>
    <col min="9" max="10" width="13.88671875" bestFit="1" customWidth="1"/>
  </cols>
  <sheetData>
    <row r="2" spans="2:10" ht="13.8" thickBot="1" x14ac:dyDescent="0.3">
      <c r="B2" s="54" t="s">
        <v>1</v>
      </c>
    </row>
    <row r="3" spans="2:10" ht="14.4" thickTop="1" thickBot="1" x14ac:dyDescent="0.3">
      <c r="B3" s="47"/>
      <c r="C3" s="8" t="s">
        <v>0</v>
      </c>
      <c r="D3" s="8" t="s">
        <v>1</v>
      </c>
      <c r="E3" s="9" t="s">
        <v>2</v>
      </c>
      <c r="F3" t="s">
        <v>76</v>
      </c>
      <c r="G3" s="47" t="s">
        <v>77</v>
      </c>
      <c r="H3" s="138" t="s">
        <v>67</v>
      </c>
    </row>
    <row r="4" spans="2:10" ht="14.4" thickTop="1" thickBot="1" x14ac:dyDescent="0.3">
      <c r="B4" s="10" t="s">
        <v>13</v>
      </c>
      <c r="C4" s="48">
        <f>SUMPRODUCT(('Granular budget'!$A$3:$A$360="Equipment (capital costs)")*('Granular budget'!$B$3:$B$360="Match Funding")*('Granular budget'!$W$3:$W$360))</f>
        <v>0</v>
      </c>
      <c r="D4" s="48">
        <f>SUMPRODUCT(('Granular budget'!$A$3:$A$360="Equipment (capital costs)")*('Granular budget'!$B$3:$B$360="ERDF")*('Granular budget'!$W$3:$W$360))</f>
        <v>0</v>
      </c>
      <c r="E4" s="49">
        <f>SUM(C4:D4)</f>
        <v>0</v>
      </c>
      <c r="F4" s="19">
        <f>E4</f>
        <v>0</v>
      </c>
      <c r="G4" s="19"/>
    </row>
    <row r="5" spans="2:10" ht="13.8" thickBot="1" x14ac:dyDescent="0.3">
      <c r="B5" s="10" t="s">
        <v>15</v>
      </c>
      <c r="C5" s="48">
        <f>SUMPRODUCT(('Granular budget'!$A$3:$A$360="Other Capital")*('Granular budget'!$B$3:$B$360="Match Funding")*('Granular budget'!$W$3:$W$360))</f>
        <v>0</v>
      </c>
      <c r="D5" s="48">
        <f>SUMPRODUCT(('Granular budget'!$A$3:$A$360="Other Capital")*('Granular budget'!$B$3:$B$360="ERDF")*('Granular budget'!$W$3:$W$360))</f>
        <v>0</v>
      </c>
      <c r="E5" s="49">
        <f t="shared" ref="E5:E14" si="0">SUM(C5:D5)</f>
        <v>0</v>
      </c>
      <c r="F5" s="19">
        <f t="shared" ref="F5:F6" si="1">E5</f>
        <v>0</v>
      </c>
      <c r="G5" s="19"/>
    </row>
    <row r="6" spans="2:10" ht="13.8" thickBot="1" x14ac:dyDescent="0.3">
      <c r="B6" s="36" t="s">
        <v>16</v>
      </c>
      <c r="C6" s="48">
        <f>SUMPRODUCT(('Granular budget'!$A$3:$A$360="Building and Construction ")*('Granular budget'!$B$3:$B$360="Match Funding")*('Granular budget'!$W$3:$W$360))</f>
        <v>0</v>
      </c>
      <c r="D6" s="48">
        <f>SUMPRODUCT(('Granular budget'!$A$3:$A$360="Building and Construction ")*('Granular budget'!$B$3:$B$360="ERDF")*('Granular budget'!$W$3:$W$360))</f>
        <v>0</v>
      </c>
      <c r="E6" s="49">
        <f t="shared" si="0"/>
        <v>0</v>
      </c>
      <c r="F6" s="19">
        <f t="shared" si="1"/>
        <v>0</v>
      </c>
      <c r="G6" s="19"/>
    </row>
    <row r="7" spans="2:10" ht="13.8" thickBot="1" x14ac:dyDescent="0.3">
      <c r="B7" s="10" t="s">
        <v>14</v>
      </c>
      <c r="C7" s="48">
        <f>SUMPRODUCT(('Granular budget'!$A$3:$A$360="Salaries")*('Granular budget'!$B$3:$B$360="Match Funding")*('Granular budget'!$W$3:$W$360))</f>
        <v>0</v>
      </c>
      <c r="D7" s="48">
        <f>SUMPRODUCT(('Granular budget'!$A$3:$A$360="Salaries")*('Granular budget'!$B$3:$B$360="ERDF")*('Granular budget'!$W$3:$W$360))</f>
        <v>0</v>
      </c>
      <c r="E7" s="49">
        <f t="shared" si="0"/>
        <v>0</v>
      </c>
      <c r="F7" s="19"/>
      <c r="G7" s="19">
        <f t="shared" ref="G7:G14" si="2">E7</f>
        <v>0</v>
      </c>
    </row>
    <row r="8" spans="2:10" ht="13.8" thickBot="1" x14ac:dyDescent="0.3">
      <c r="B8" s="173" t="s">
        <v>17</v>
      </c>
      <c r="C8" s="48">
        <f>SUMPRODUCT(('Granular budget'!$A$3:$A$360="Overheads")*('Granular budget'!$B$3:$B$360="Match Funding")*('Granular budget'!$W$3:$W$360))</f>
        <v>0</v>
      </c>
      <c r="D8" s="48">
        <f>SUMPRODUCT(('Granular budget'!$A$3:$A$360="Overheads")*('Granular budget'!$B$3:$B$360="ERDF")*('Granular budget'!$W$3:$W$360))</f>
        <v>0</v>
      </c>
      <c r="E8" s="49">
        <f t="shared" si="0"/>
        <v>0</v>
      </c>
      <c r="F8" s="19"/>
      <c r="G8" s="19">
        <f t="shared" si="2"/>
        <v>0</v>
      </c>
    </row>
    <row r="9" spans="2:10" ht="13.8" thickBot="1" x14ac:dyDescent="0.3">
      <c r="B9" s="36" t="s">
        <v>19</v>
      </c>
      <c r="C9" s="48">
        <f>SUMPRODUCT(('Granular budget'!$A$3:$A$360="Marketing")*('Granular budget'!$B$3:$B$360="Match Funding")*('Granular budget'!$W$3:$W$360))</f>
        <v>0</v>
      </c>
      <c r="D9" s="48">
        <f>SUMPRODUCT(('Granular budget'!$A$3:$A$360="Marketing")*('Granular budget'!$B$3:$B$360="ERDF")*('Granular budget'!$W$3:$W$360))</f>
        <v>0</v>
      </c>
      <c r="E9" s="49">
        <f t="shared" si="0"/>
        <v>0</v>
      </c>
      <c r="F9" s="19"/>
      <c r="G9" s="19">
        <f t="shared" si="2"/>
        <v>0</v>
      </c>
    </row>
    <row r="10" spans="2:10" ht="13.8" thickBot="1" x14ac:dyDescent="0.3">
      <c r="B10" s="10" t="s">
        <v>18</v>
      </c>
      <c r="C10" s="48">
        <f>SUMPRODUCT(('Granular budget'!$A$3:$A$360="Professional fees")*('Granular budget'!$B$3:$B$360="Match Funding")*('Granular budget'!$W$3:$W$360))</f>
        <v>0</v>
      </c>
      <c r="D10" s="48">
        <f>SUMPRODUCT(('Granular budget'!$A$3:$A$360="Professional fees")*('Granular budget'!$B$3:$B$360="ERDF")*('Granular budget'!$W$3:$W$360))</f>
        <v>0</v>
      </c>
      <c r="E10" s="49">
        <f t="shared" si="0"/>
        <v>0</v>
      </c>
      <c r="F10" s="19"/>
      <c r="G10" s="19">
        <f t="shared" si="2"/>
        <v>0</v>
      </c>
    </row>
    <row r="11" spans="2:10" ht="13.8" thickBot="1" x14ac:dyDescent="0.3">
      <c r="B11" s="36" t="s">
        <v>20</v>
      </c>
      <c r="C11" s="48">
        <f>SUMPRODUCT(('Granular budget'!$A$3:$A$360="Consultancy")*('Granular budget'!$B$3:$B$360="Match Funding")*('Granular budget'!$W$3:$W$360))</f>
        <v>0</v>
      </c>
      <c r="D11" s="48">
        <f>SUMPRODUCT(('Granular budget'!$A$3:$A$360="Consultancy")*('Granular budget'!$B$3:$B$360="ERDF")*('Granular budget'!$W$3:$W$360))</f>
        <v>0</v>
      </c>
      <c r="E11" s="49">
        <f t="shared" si="0"/>
        <v>0</v>
      </c>
      <c r="F11" s="19"/>
      <c r="G11" s="19">
        <f t="shared" si="2"/>
        <v>0</v>
      </c>
      <c r="I11" s="64"/>
    </row>
    <row r="12" spans="2:10" ht="13.8" thickBot="1" x14ac:dyDescent="0.3">
      <c r="B12" s="10" t="s">
        <v>21</v>
      </c>
      <c r="C12" s="48">
        <f>SUMPRODUCT(('Granular budget'!$A$3:$A$360="Office costs")*('Granular budget'!$B$3:$B$360="Match Funding")*('Granular budget'!$W$3:$W$360))</f>
        <v>0</v>
      </c>
      <c r="D12" s="48">
        <f>SUMPRODUCT(('Granular budget'!$A$3:$A$360="Office costs")*('Granular budget'!$B$3:$B$360="ERDF")*('Granular budget'!$W$3:$W$360))</f>
        <v>0</v>
      </c>
      <c r="E12" s="49">
        <f t="shared" si="0"/>
        <v>0</v>
      </c>
      <c r="F12" s="19"/>
      <c r="G12" s="19">
        <f t="shared" si="2"/>
        <v>0</v>
      </c>
      <c r="I12" s="19"/>
    </row>
    <row r="13" spans="2:10" ht="13.8" thickBot="1" x14ac:dyDescent="0.3">
      <c r="B13" s="10" t="s">
        <v>23</v>
      </c>
      <c r="C13" s="48">
        <f>SUMPRODUCT(('Granular budget'!$A$3:$A$360="Rent")*('Granular budget'!$B$3:$B$360="Match Funding")*('Granular budget'!$W$3:$W$360))</f>
        <v>0</v>
      </c>
      <c r="D13" s="48">
        <f>SUMPRODUCT(('Granular budget'!$A$3:$A$360="Rent")*('Granular budget'!$B$3:$B$360="ERDF")*('Granular budget'!$W$3:$W$360))</f>
        <v>0</v>
      </c>
      <c r="E13" s="49">
        <f t="shared" si="0"/>
        <v>0</v>
      </c>
      <c r="F13" s="19"/>
      <c r="G13" s="19">
        <f t="shared" si="2"/>
        <v>0</v>
      </c>
      <c r="I13" s="19"/>
      <c r="J13" s="19"/>
    </row>
    <row r="14" spans="2:10" x14ac:dyDescent="0.25">
      <c r="B14" s="12" t="s">
        <v>22</v>
      </c>
      <c r="C14" s="48">
        <f>SUMPRODUCT(('Granular budget'!$A$3:$A$360="Other revenue")*('Granular budget'!$B$3:$B$360="Match Funding")*('Granular budget'!$W$3:$W$360))</f>
        <v>0</v>
      </c>
      <c r="D14" s="48">
        <f>SUMPRODUCT(('Granular budget'!$A$3:$A$360="Other revenue")*('Granular budget'!$B$3:$B$360="ERDF")*('Granular budget'!$W$3:$W$360))</f>
        <v>0</v>
      </c>
      <c r="E14" s="49">
        <f t="shared" si="0"/>
        <v>0</v>
      </c>
      <c r="F14" s="19"/>
      <c r="G14" s="19">
        <f t="shared" si="2"/>
        <v>0</v>
      </c>
    </row>
    <row r="15" spans="2:10" ht="13.8" thickBot="1" x14ac:dyDescent="0.3">
      <c r="B15" s="37"/>
      <c r="C15" s="25"/>
      <c r="D15" s="25"/>
      <c r="E15" s="19"/>
    </row>
    <row r="16" spans="2:10" ht="18.75" customHeight="1" thickBot="1" x14ac:dyDescent="0.35">
      <c r="B16" s="6" t="s">
        <v>24</v>
      </c>
      <c r="C16" s="177">
        <f>SUM(C4:C15)</f>
        <v>0</v>
      </c>
      <c r="D16" s="177">
        <f>SUM(D4:D15)</f>
        <v>0</v>
      </c>
      <c r="E16" s="177">
        <f>SUM(C16:D16)</f>
        <v>0</v>
      </c>
      <c r="F16" s="19">
        <f>SUM(F4:F14)</f>
        <v>0</v>
      </c>
      <c r="G16" s="19">
        <f>SUM(G7:G14)</f>
        <v>0</v>
      </c>
      <c r="H16" s="213" t="s">
        <v>75</v>
      </c>
      <c r="I16" s="214"/>
      <c r="J16" s="215"/>
    </row>
    <row r="17" spans="2:10" s="47" customFormat="1" ht="18.75" customHeight="1" thickBot="1" x14ac:dyDescent="0.3">
      <c r="B17" s="6"/>
      <c r="C17" s="172"/>
      <c r="D17" s="130"/>
      <c r="E17" s="131"/>
      <c r="H17" s="216"/>
      <c r="I17" s="217"/>
      <c r="J17" s="218"/>
    </row>
    <row r="18" spans="2:10" ht="19.5" customHeight="1" thickBot="1" x14ac:dyDescent="0.35">
      <c r="B18" s="6" t="s">
        <v>38</v>
      </c>
      <c r="C18" s="135" t="e">
        <f>(C16)/E16</f>
        <v>#DIV/0!</v>
      </c>
      <c r="D18" s="135" t="e">
        <f>(D16)/E16</f>
        <v>#DIV/0!</v>
      </c>
      <c r="E18" s="136" t="e">
        <f>C18+D18</f>
        <v>#DIV/0!</v>
      </c>
      <c r="H18" s="219"/>
      <c r="I18" s="220"/>
      <c r="J18" s="221"/>
    </row>
    <row r="19" spans="2:10" x14ac:dyDescent="0.25">
      <c r="B19" s="119"/>
      <c r="C19" s="120"/>
      <c r="D19" s="120"/>
      <c r="E19" s="34"/>
    </row>
    <row r="20" spans="2:10" s="47" customFormat="1" ht="13.8" thickBot="1" x14ac:dyDescent="0.3">
      <c r="B20" s="35"/>
      <c r="C20" s="116"/>
      <c r="D20" s="117"/>
      <c r="E20" s="34"/>
    </row>
    <row r="21" spans="2:10" s="47" customFormat="1" ht="16.5" customHeight="1" thickTop="1" x14ac:dyDescent="0.25">
      <c r="B21" s="83" t="s">
        <v>41</v>
      </c>
      <c r="C21" s="132">
        <f>E16/2</f>
        <v>0</v>
      </c>
      <c r="D21" s="34"/>
      <c r="E21" s="34"/>
    </row>
    <row r="22" spans="2:10" s="47" customFormat="1" ht="28.5" customHeight="1" thickBot="1" x14ac:dyDescent="0.3">
      <c r="B22" s="171" t="s">
        <v>85</v>
      </c>
      <c r="C22" s="133">
        <f>C21-(C16)</f>
        <v>0</v>
      </c>
      <c r="D22" s="34"/>
      <c r="E22" s="34"/>
    </row>
    <row r="23" spans="2:10" ht="13.8" thickTop="1" x14ac:dyDescent="0.25">
      <c r="B23" s="34"/>
      <c r="C23" s="25"/>
      <c r="D23" s="46"/>
      <c r="E23" s="34"/>
    </row>
    <row r="24" spans="2:10" ht="13.8" thickBot="1" x14ac:dyDescent="0.3">
      <c r="B24" s="65"/>
      <c r="D24" s="19"/>
    </row>
    <row r="25" spans="2:10" ht="18" customHeight="1" thickBot="1" x14ac:dyDescent="0.35">
      <c r="B25" s="55" t="s">
        <v>61</v>
      </c>
      <c r="C25" s="137">
        <f>(C16)</f>
        <v>0</v>
      </c>
      <c r="D25" s="137">
        <f>(D16)</f>
        <v>0</v>
      </c>
      <c r="E25" s="137">
        <f>E16</f>
        <v>0</v>
      </c>
      <c r="H25" s="138" t="s">
        <v>59</v>
      </c>
    </row>
    <row r="26" spans="2:10" ht="18" customHeight="1" thickBot="1" x14ac:dyDescent="0.35">
      <c r="B26" s="56" t="s">
        <v>38</v>
      </c>
      <c r="C26" s="135" t="e">
        <f>C25/E25</f>
        <v>#DIV/0!</v>
      </c>
      <c r="D26" s="135" t="e">
        <f>D25/E25</f>
        <v>#DIV/0!</v>
      </c>
      <c r="E26" s="135" t="e">
        <f>C26+D26</f>
        <v>#DIV/0!</v>
      </c>
    </row>
    <row r="27" spans="2:10" x14ac:dyDescent="0.25">
      <c r="B27" s="14"/>
      <c r="E27" s="75"/>
    </row>
  </sheetData>
  <mergeCells count="1">
    <mergeCell ref="H16:J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7" zoomScale="90" zoomScaleNormal="90" workbookViewId="0">
      <selection activeCell="P9" sqref="P9:S9"/>
    </sheetView>
    <sheetView workbookViewId="1">
      <selection activeCell="H8" sqref="H8"/>
    </sheetView>
  </sheetViews>
  <sheetFormatPr defaultColWidth="8.88671875" defaultRowHeight="13.2" x14ac:dyDescent="0.25"/>
  <cols>
    <col min="1" max="1" width="24" customWidth="1"/>
    <col min="2" max="2" width="9.6640625" customWidth="1"/>
    <col min="3" max="3" width="10.109375" customWidth="1"/>
    <col min="4" max="4" width="10" customWidth="1"/>
    <col min="5" max="5" width="9.5546875" customWidth="1"/>
    <col min="6" max="6" width="10.109375" customWidth="1"/>
    <col min="7" max="7" width="9.88671875" customWidth="1"/>
    <col min="8" max="8" width="10" customWidth="1"/>
    <col min="9" max="9" width="10.44140625" customWidth="1"/>
    <col min="10" max="10" width="10.5546875" customWidth="1"/>
    <col min="11" max="11" width="10" customWidth="1"/>
    <col min="12" max="12" width="9.88671875" customWidth="1"/>
    <col min="13" max="13" width="10.109375" style="47" customWidth="1"/>
    <col min="14" max="14" width="10" style="47" customWidth="1"/>
    <col min="15" max="15" width="10.5546875" style="47" customWidth="1"/>
    <col min="16" max="16" width="10.88671875" style="47" customWidth="1"/>
    <col min="17" max="17" width="10.6640625" style="47" customWidth="1"/>
    <col min="18" max="18" width="10" style="47" customWidth="1"/>
    <col min="19" max="19" width="9.33203125" style="47" customWidth="1"/>
    <col min="20" max="20" width="10.109375" customWidth="1"/>
  </cols>
  <sheetData>
    <row r="1" spans="1:20" ht="13.8" thickBot="1" x14ac:dyDescent="0.3"/>
    <row r="2" spans="1:20" ht="13.8" thickBot="1" x14ac:dyDescent="0.3">
      <c r="A2" s="54" t="s">
        <v>1</v>
      </c>
      <c r="B2" s="240"/>
      <c r="C2" s="241"/>
      <c r="D2" s="234"/>
      <c r="E2" s="235"/>
      <c r="F2" s="235"/>
      <c r="G2" s="242"/>
      <c r="H2" s="234">
        <v>2021</v>
      </c>
      <c r="I2" s="235"/>
      <c r="J2" s="235"/>
      <c r="K2" s="242"/>
      <c r="L2" s="234">
        <v>2022</v>
      </c>
      <c r="M2" s="235"/>
      <c r="N2" s="235"/>
      <c r="O2" s="242"/>
      <c r="P2" s="234">
        <v>2023</v>
      </c>
      <c r="Q2" s="235"/>
      <c r="R2" s="235"/>
      <c r="S2" s="236"/>
    </row>
    <row r="3" spans="1:20" ht="27" customHeight="1" thickTop="1" thickBot="1" x14ac:dyDescent="0.3">
      <c r="B3" s="87"/>
      <c r="C3" s="98"/>
      <c r="D3" s="99"/>
      <c r="E3" s="94"/>
      <c r="F3" s="94"/>
      <c r="G3" s="101"/>
      <c r="H3" s="102" t="s">
        <v>30</v>
      </c>
      <c r="I3" s="94" t="s">
        <v>11</v>
      </c>
      <c r="J3" s="93" t="s">
        <v>28</v>
      </c>
      <c r="K3" s="103" t="s">
        <v>29</v>
      </c>
      <c r="L3" s="102" t="s">
        <v>34</v>
      </c>
      <c r="M3" s="93" t="s">
        <v>44</v>
      </c>
      <c r="N3" s="93" t="s">
        <v>45</v>
      </c>
      <c r="O3" s="103" t="s">
        <v>46</v>
      </c>
      <c r="P3" s="99" t="s">
        <v>84</v>
      </c>
      <c r="Q3" s="94"/>
      <c r="R3" s="94"/>
      <c r="S3" s="100"/>
      <c r="T3" s="29" t="s">
        <v>2</v>
      </c>
    </row>
    <row r="4" spans="1:20" x14ac:dyDescent="0.25">
      <c r="A4" s="57" t="s">
        <v>13</v>
      </c>
      <c r="B4" s="59">
        <f>SUMPRODUCT(('Granular budget'!A3:A34="Equipment (capital costs)")*('Granular budget'!E3:E34))</f>
        <v>0</v>
      </c>
      <c r="C4" s="111">
        <f>SUMPRODUCT(('Granular budget'!A3:A34="Equipment (capital costs)")*('Granular budget'!F3:F34))</f>
        <v>0</v>
      </c>
      <c r="D4" s="21">
        <f>SUMPRODUCT(('Granular budget'!A3:A34="Equipment (capital costs)")*('Granular budget'!G3:G34))</f>
        <v>0</v>
      </c>
      <c r="E4" s="22">
        <f>SUMPRODUCT(('Granular budget'!A3:A34="Equipment (capital costs)")*('Granular budget'!H3:H34))</f>
        <v>0</v>
      </c>
      <c r="F4" s="22">
        <f>SUMPRODUCT(('Granular budget'!A3:A34="Equipment (capital costs)")*('Granular budget'!I3:I34))</f>
        <v>0</v>
      </c>
      <c r="G4" s="24">
        <f>SUMPRODUCT(('Granular budget'!A3:A34="Equipment (capital costs)")*('Granular budget'!J3:J34))</f>
        <v>0</v>
      </c>
      <c r="H4" s="21">
        <f>SUMPRODUCT(('Granular budget'!A3:A34="Equipment (capital costs)")*('Granular budget'!K3:K34))</f>
        <v>0</v>
      </c>
      <c r="I4" s="22">
        <f>SUMPRODUCT(('Granular budget'!A3:A34="Equipment (capital costs)")*('Granular budget'!L3:L34))</f>
        <v>0</v>
      </c>
      <c r="J4" s="22">
        <f>SUMPRODUCT(('Granular budget'!A3:A34="Equipment (capital costs)")*('Granular budget'!M3:M34))</f>
        <v>0</v>
      </c>
      <c r="K4" s="24">
        <f>SUMPRODUCT(('Granular budget'!A3:A34="Equipment (capital costs)")*('Granular budget'!N3:N34))</f>
        <v>0</v>
      </c>
      <c r="L4" s="21">
        <f>SUMPRODUCT(('Granular budget'!A3:A34="Equipment (capital costs)")*('Granular budget'!O3:O34))</f>
        <v>0</v>
      </c>
      <c r="M4" s="22">
        <f>SUMPRODUCT(('Granular budget'!A3:A34="Equipment (capital costs)")*('Granular budget'!P3:P34))</f>
        <v>0</v>
      </c>
      <c r="N4" s="22">
        <f>SUMPRODUCT(('Granular budget'!A3:A34="Equipment (capital costs)")*('Granular budget'!Q3:Q34))</f>
        <v>0</v>
      </c>
      <c r="O4" s="24">
        <f>SUMPRODUCT(('Granular budget'!A3:A34="Equipment (capital costs)")*('Granular budget'!R3:R34))</f>
        <v>0</v>
      </c>
      <c r="P4" s="21">
        <f>SUMPRODUCT(('Granular budget'!A3:A34="Equipment (capital costs)")*('Granular budget'!S3:S34))</f>
        <v>0</v>
      </c>
      <c r="Q4" s="22">
        <f>SUMPRODUCT(('Granular budget'!A3:A34="Equipment (capital costs)")*('Granular budget'!T3:T34))</f>
        <v>0</v>
      </c>
      <c r="R4" s="22">
        <f>SUMPRODUCT(('Granular budget'!A3:A34="Equipment (capital costs)")*('Granular budget'!U3:U34))</f>
        <v>0</v>
      </c>
      <c r="S4" s="104">
        <f>SUMPRODUCT(('Granular budget'!A3:A34="Equipment (capital costs)")*('Granular budget'!V3:V34))</f>
        <v>0</v>
      </c>
      <c r="T4" s="30">
        <f>SUM(B4:S4)</f>
        <v>0</v>
      </c>
    </row>
    <row r="5" spans="1:20" ht="13.8" thickBot="1" x14ac:dyDescent="0.3">
      <c r="A5" s="58"/>
      <c r="B5" s="232">
        <f>SUM(B4:C4)</f>
        <v>0</v>
      </c>
      <c r="C5" s="233"/>
      <c r="D5" s="232">
        <f>SUM(D4:G4)</f>
        <v>0</v>
      </c>
      <c r="E5" s="233"/>
      <c r="F5" s="233"/>
      <c r="G5" s="233"/>
      <c r="H5" s="232">
        <f>SUM(H4:K4)</f>
        <v>0</v>
      </c>
      <c r="I5" s="233"/>
      <c r="J5" s="233"/>
      <c r="K5" s="233"/>
      <c r="L5" s="224">
        <f>SUM(L4:O4)</f>
        <v>0</v>
      </c>
      <c r="M5" s="225"/>
      <c r="N5" s="225"/>
      <c r="O5" s="231"/>
      <c r="P5" s="224">
        <f>SUM(P4:S4)</f>
        <v>0</v>
      </c>
      <c r="Q5" s="225"/>
      <c r="R5" s="225"/>
      <c r="S5" s="226"/>
      <c r="T5" s="30"/>
    </row>
    <row r="6" spans="1:20" ht="13.8" thickBot="1" x14ac:dyDescent="0.3">
      <c r="A6" s="10" t="s">
        <v>15</v>
      </c>
      <c r="B6" s="59">
        <f>SUMPRODUCT(('Granular budget'!A3:A34="Other Capital")*('Granular budget'!E3:E34))</f>
        <v>0</v>
      </c>
      <c r="C6" s="111">
        <f>SUMPRODUCT(('Granular budget'!A3:A34="Other Capital")*('Granular budget'!F3:F34))</f>
        <v>0</v>
      </c>
      <c r="D6" s="21">
        <f>SUMPRODUCT(('Granular budget'!A3:A34="Other Capital")*('Granular budget'!G3:G34))</f>
        <v>0</v>
      </c>
      <c r="E6" s="22">
        <f>SUMPRODUCT(('Granular budget'!A3:A34="Other Capital")*('Granular budget'!H3:H34))</f>
        <v>0</v>
      </c>
      <c r="F6" s="22">
        <f>SUMPRODUCT(('Granular budget'!A3:A34="Other Capital")*('Granular budget'!I3:I34))</f>
        <v>0</v>
      </c>
      <c r="G6" s="24">
        <f>SUMPRODUCT(('Granular budget'!A3:A34="Other Capital")*('Granular budget'!J3:J34))</f>
        <v>0</v>
      </c>
      <c r="H6" s="21">
        <f>SUMPRODUCT(('Granular budget'!A3:A34="Other Capital")*('Granular budget'!K3:K34))</f>
        <v>0</v>
      </c>
      <c r="I6" s="22">
        <f>SUMPRODUCT(('Granular budget'!A3:A34="Other Capital")*('Granular budget'!L3:L34))</f>
        <v>0</v>
      </c>
      <c r="J6" s="22">
        <f>SUMPRODUCT(('Granular budget'!A3:A34="Other Capital")*('Granular budget'!M3:M34))</f>
        <v>0</v>
      </c>
      <c r="K6" s="24">
        <f>SUMPRODUCT(('Granular budget'!A3:A34="Other Capital")*('Granular budget'!N3:N34))</f>
        <v>0</v>
      </c>
      <c r="L6" s="21">
        <f>SUMPRODUCT(('Granular budget'!A3:A34="Other Capital")*('Granular budget'!O3:O34))</f>
        <v>0</v>
      </c>
      <c r="M6" s="22">
        <f>SUMPRODUCT(('Granular budget'!A3:A34="Other Capital")*('Granular budget'!P3:P34))</f>
        <v>0</v>
      </c>
      <c r="N6" s="22">
        <f>SUMPRODUCT(('Granular budget'!A3:A34="Other Capital")*('Granular budget'!Q3:Q34))</f>
        <v>0</v>
      </c>
      <c r="O6" s="24">
        <f>SUMPRODUCT(('Granular budget'!A3:A34="Other Capital")*('Granular budget'!R3:R34))</f>
        <v>0</v>
      </c>
      <c r="P6" s="21">
        <f>SUMPRODUCT(('Granular budget'!A3:A34="Other Capital")*('Granular budget'!S3:S34))</f>
        <v>0</v>
      </c>
      <c r="Q6" s="22">
        <f>SUMPRODUCT(('Granular budget'!A3:A34="Other Capital")*('Granular budget'!T3:T34))</f>
        <v>0</v>
      </c>
      <c r="R6" s="22">
        <f>SUMPRODUCT(('Granular budget'!A3:A34="Other Capital")*('Granular budget'!U3:U34))</f>
        <v>0</v>
      </c>
      <c r="S6" s="105">
        <f>SUMPRODUCT(('Granular budget'!A3:A34="Other Capital")*('Granular budget'!V3:V34))</f>
        <v>0</v>
      </c>
      <c r="T6" s="30">
        <f>SUM(B6:S6)</f>
        <v>0</v>
      </c>
    </row>
    <row r="7" spans="1:20" ht="13.8" thickBot="1" x14ac:dyDescent="0.3">
      <c r="A7" s="10"/>
      <c r="B7" s="232">
        <f>SUM(C6:F6)</f>
        <v>0</v>
      </c>
      <c r="C7" s="237"/>
      <c r="D7" s="232">
        <f>SUM(D6:G6)</f>
        <v>0</v>
      </c>
      <c r="E7" s="233"/>
      <c r="F7" s="233"/>
      <c r="G7" s="233"/>
      <c r="H7" s="232">
        <f>SUM(H6:K6)</f>
        <v>0</v>
      </c>
      <c r="I7" s="233"/>
      <c r="J7" s="233"/>
      <c r="K7" s="233"/>
      <c r="L7" s="224">
        <f>SUM(L6:O6)</f>
        <v>0</v>
      </c>
      <c r="M7" s="225"/>
      <c r="N7" s="225"/>
      <c r="O7" s="231"/>
      <c r="P7" s="224">
        <f>SUM(P6:S6)</f>
        <v>0</v>
      </c>
      <c r="Q7" s="225"/>
      <c r="R7" s="225"/>
      <c r="S7" s="226"/>
      <c r="T7" s="30"/>
    </row>
    <row r="8" spans="1:20" ht="13.8" thickBot="1" x14ac:dyDescent="0.3">
      <c r="A8" s="10" t="s">
        <v>16</v>
      </c>
      <c r="B8" s="59">
        <f>SUMPRODUCT(('Granular budget'!A3:A34="Building and Construction")*('Granular budget'!E3:E34))</f>
        <v>0</v>
      </c>
      <c r="C8" s="111">
        <f>SUMPRODUCT(('Granular budget'!A3:A34="Building and Construction")*('Granular budget'!F3:F34))</f>
        <v>0</v>
      </c>
      <c r="D8" s="21">
        <f>SUMPRODUCT(('Granular budget'!A3:A34="Building and Construction")*('Granular budget'!G3:G34))</f>
        <v>0</v>
      </c>
      <c r="E8" s="22">
        <f>SUMPRODUCT(('Granular budget'!A3:A34="Building and Construction")*('Granular budget'!H3:H34))</f>
        <v>0</v>
      </c>
      <c r="F8" s="22">
        <f>SUMPRODUCT(('Granular budget'!A3:A34="Building and Construction")*('Granular budget'!I3:I34))</f>
        <v>0</v>
      </c>
      <c r="G8" s="24">
        <f>SUMPRODUCT(('Granular budget'!A3:A34="Building and Construction")*('Granular budget'!J3:J34))</f>
        <v>0</v>
      </c>
      <c r="H8" s="21">
        <f>SUMPRODUCT(('Granular budget'!A3:A34="Building and Construction ")*('Granular budget'!K3:K34))</f>
        <v>0</v>
      </c>
      <c r="I8" s="22">
        <f>SUMPRODUCT(('Granular budget'!A3:A34="Building and Construction ")*('Granular budget'!L3:L34))</f>
        <v>0</v>
      </c>
      <c r="J8" s="22">
        <f>SUMPRODUCT(('Granular budget'!A3:A34="Building and Construction ")*('Granular budget'!M3:M34))</f>
        <v>0</v>
      </c>
      <c r="K8" s="24">
        <f>SUMPRODUCT(('Granular budget'!A3:A34="Building and Construction ")*('Granular budget'!N3:N34))</f>
        <v>0</v>
      </c>
      <c r="L8" s="21">
        <f>SUMPRODUCT(('Granular budget'!A3:A34="Building and Construction ")*('Granular budget'!O3:O34))</f>
        <v>0</v>
      </c>
      <c r="M8" s="22">
        <f>SUMPRODUCT(('Granular budget'!A3:A34="Building and Construction ")*('Granular budget'!P3:P34))</f>
        <v>0</v>
      </c>
      <c r="N8" s="22">
        <f>SUMPRODUCT(('Granular budget'!A3:A34="Building and Construction ")*('Granular budget'!Q3:Q34))</f>
        <v>0</v>
      </c>
      <c r="O8" s="24">
        <f>SUMPRODUCT(('Granular budget'!A3:A34="Building and Construction ")*('Granular budget'!R3:R34))</f>
        <v>0</v>
      </c>
      <c r="P8" s="21">
        <f>SUMPRODUCT(('Granular budget'!A3:A34="Building and Construction ")*('Granular budget'!S3:S34))</f>
        <v>0</v>
      </c>
      <c r="Q8" s="22">
        <f>SUMPRODUCT(('Granular budget'!A3:A34="Building and Construction ")*('Granular budget'!T3:T34))</f>
        <v>0</v>
      </c>
      <c r="R8" s="22">
        <f>SUMPRODUCT(('Granular budget'!A3:A34="Building and Construction ")*('Granular budget'!U3:U34))</f>
        <v>0</v>
      </c>
      <c r="S8" s="105">
        <f>SUMPRODUCT(('Granular budget'!A3:A34="Building and Construction ")*('Granular budget'!V3:V34))</f>
        <v>0</v>
      </c>
      <c r="T8" s="30">
        <f>SUM(B8:S8)</f>
        <v>0</v>
      </c>
    </row>
    <row r="9" spans="1:20" ht="13.8" thickBot="1" x14ac:dyDescent="0.3">
      <c r="A9" s="10"/>
      <c r="B9" s="232">
        <f>SUM(C8:F8)</f>
        <v>0</v>
      </c>
      <c r="C9" s="233"/>
      <c r="D9" s="232">
        <f>SUM(D8:G8)</f>
        <v>0</v>
      </c>
      <c r="E9" s="233"/>
      <c r="F9" s="233"/>
      <c r="G9" s="233"/>
      <c r="H9" s="232">
        <f>SUM(H8:K8)</f>
        <v>0</v>
      </c>
      <c r="I9" s="233"/>
      <c r="J9" s="233"/>
      <c r="K9" s="233"/>
      <c r="L9" s="224">
        <f>SUM(L8:O8)</f>
        <v>0</v>
      </c>
      <c r="M9" s="225"/>
      <c r="N9" s="225"/>
      <c r="O9" s="231"/>
      <c r="P9" s="224">
        <f>SUM(P8:S8)</f>
        <v>0</v>
      </c>
      <c r="Q9" s="225"/>
      <c r="R9" s="225"/>
      <c r="S9" s="226"/>
      <c r="T9" s="30"/>
    </row>
    <row r="10" spans="1:20" ht="13.8" thickBot="1" x14ac:dyDescent="0.3">
      <c r="A10" s="10" t="s">
        <v>14</v>
      </c>
      <c r="B10" s="59">
        <f>SUMPRODUCT(('Granular budget'!A3:A34="Salaries")*('Granular budget'!E3:E34))</f>
        <v>0</v>
      </c>
      <c r="C10" s="111">
        <f>SUMPRODUCT(('Granular budget'!A3:A34="Salaries")*('Granular budget'!F3:F34))</f>
        <v>0</v>
      </c>
      <c r="D10" s="21">
        <f>SUMPRODUCT(('Granular budget'!A3:A34="Salaries")*('Granular budget'!G3:G34))</f>
        <v>0</v>
      </c>
      <c r="E10" s="22">
        <f>SUMPRODUCT(('Granular budget'!A3:A34="Salaries")*('Granular budget'!H3:H34))</f>
        <v>0</v>
      </c>
      <c r="F10" s="22">
        <f>SUMPRODUCT(('Granular budget'!A3:A34="Salaries")*('Granular budget'!I3:I34))</f>
        <v>0</v>
      </c>
      <c r="G10" s="24">
        <f>SUMPRODUCT(('Granular budget'!A3:A34="Salaries")*('Granular budget'!J3:J34))</f>
        <v>0</v>
      </c>
      <c r="H10" s="21">
        <f>SUMPRODUCT(('Granular budget'!A3:A34="Salaries")*('Granular budget'!K3:K34))</f>
        <v>0</v>
      </c>
      <c r="I10" s="22">
        <f>SUMPRODUCT(('Granular budget'!A3:A34="Salaries")*('Granular budget'!L3:L34))</f>
        <v>0</v>
      </c>
      <c r="J10" s="22">
        <f>SUMPRODUCT(('Granular budget'!A3:A34="Salaries")*('Granular budget'!M3:M34))</f>
        <v>0</v>
      </c>
      <c r="K10" s="24">
        <f>SUMPRODUCT(('Granular budget'!A3:A34="Salaries")*('Granular budget'!N3:N34))</f>
        <v>0</v>
      </c>
      <c r="L10" s="21">
        <f>SUMPRODUCT(('Granular budget'!A3:A34="Salaries")*('Granular budget'!O3:O34))</f>
        <v>0</v>
      </c>
      <c r="M10" s="22">
        <f>SUMPRODUCT(('Granular budget'!A3:A34="Salaries")*('Granular budget'!P3:P34))</f>
        <v>0</v>
      </c>
      <c r="N10" s="22">
        <f>SUMPRODUCT(('Granular budget'!A3:A34="Salaries")*('Granular budget'!Q3:Q34))</f>
        <v>0</v>
      </c>
      <c r="O10" s="24">
        <f>SUMPRODUCT(('Granular budget'!A3:A34="Salaries")*('Granular budget'!R3:R34))</f>
        <v>0</v>
      </c>
      <c r="P10" s="21">
        <f>SUMPRODUCT(('Granular budget'!A3:A34="Salaries")*('Granular budget'!S3:S34))</f>
        <v>0</v>
      </c>
      <c r="Q10" s="22">
        <f>SUMPRODUCT(('Granular budget'!A3:A34="Salaries")*('Granular budget'!T3:T34))</f>
        <v>0</v>
      </c>
      <c r="R10" s="22">
        <f>SUMPRODUCT(('Granular budget'!A3:A34="Salaries")*('Granular budget'!U3:U34))</f>
        <v>0</v>
      </c>
      <c r="S10" s="105">
        <f>SUMPRODUCT(('Granular budget'!A3:A34="Salaries")*('Granular budget'!V3:V34))</f>
        <v>0</v>
      </c>
      <c r="T10" s="30">
        <f>SUM(B10:S10)</f>
        <v>0</v>
      </c>
    </row>
    <row r="11" spans="1:20" ht="13.8" thickBot="1" x14ac:dyDescent="0.3">
      <c r="A11" s="10"/>
      <c r="B11" s="232">
        <f>SUM(C10:F10)</f>
        <v>0</v>
      </c>
      <c r="C11" s="233"/>
      <c r="D11" s="232">
        <f>SUM(D10:G10)</f>
        <v>0</v>
      </c>
      <c r="E11" s="233"/>
      <c r="F11" s="233"/>
      <c r="G11" s="233"/>
      <c r="H11" s="232">
        <f>SUM(H10:K10)</f>
        <v>0</v>
      </c>
      <c r="I11" s="233"/>
      <c r="J11" s="233"/>
      <c r="K11" s="233"/>
      <c r="L11" s="224">
        <f>SUM(L10:O10)</f>
        <v>0</v>
      </c>
      <c r="M11" s="225"/>
      <c r="N11" s="225"/>
      <c r="O11" s="231"/>
      <c r="P11" s="224">
        <f>SUM(P10:S10)</f>
        <v>0</v>
      </c>
      <c r="Q11" s="225"/>
      <c r="R11" s="225"/>
      <c r="S11" s="226"/>
      <c r="T11" s="30"/>
    </row>
    <row r="12" spans="1:20" ht="13.8" thickBot="1" x14ac:dyDescent="0.3">
      <c r="A12" s="10" t="s">
        <v>40</v>
      </c>
      <c r="B12" s="59">
        <f>SUMPRODUCT(('Granular budget'!A3:A35="Overheads")*('Granular budget'!E3:E35))</f>
        <v>0</v>
      </c>
      <c r="C12" s="111">
        <f>SUMPRODUCT(('Granular budget'!A3:A35="Overheads")*('Granular budget'!F3:F35))</f>
        <v>0</v>
      </c>
      <c r="D12" s="21">
        <f>SUMPRODUCT(('Granular budget'!A3:A35="Overheads")*('Granular budget'!G3:G35))</f>
        <v>0</v>
      </c>
      <c r="E12" s="22">
        <f>SUMPRODUCT(('Granular budget'!A3:A35="Overheads")*('Granular budget'!H3:H35))</f>
        <v>0</v>
      </c>
      <c r="F12" s="22">
        <f>SUMPRODUCT(('Granular budget'!A3:A35="Overheads")*('Granular budget'!I3:I35))</f>
        <v>0</v>
      </c>
      <c r="G12" s="24">
        <f>SUMPRODUCT(('Granular budget'!A3:A35="Overheads")*('Granular budget'!J3:J35))</f>
        <v>0</v>
      </c>
      <c r="H12" s="21">
        <f>SUMPRODUCT(('Granular budget'!A3:A35="Overheads")*('Granular budget'!K3:K35))</f>
        <v>0</v>
      </c>
      <c r="I12" s="22">
        <f>SUMPRODUCT(('Granular budget'!A3:A35="Overheads")*('Granular budget'!L3:L35))</f>
        <v>0</v>
      </c>
      <c r="J12" s="22">
        <f>SUMPRODUCT(('Granular budget'!A3:A35="Overheads")*('Granular budget'!M3:M35))</f>
        <v>0</v>
      </c>
      <c r="K12" s="24">
        <f>SUMPRODUCT(('Granular budget'!A3:A35="Overheads")*('Granular budget'!N3:N35))</f>
        <v>0</v>
      </c>
      <c r="L12" s="21">
        <f>SUMPRODUCT(('Granular budget'!A3:A35="Overheads")*('Granular budget'!P3:P35))</f>
        <v>0</v>
      </c>
      <c r="M12" s="22">
        <f>SUMPRODUCT(('Granular budget'!A3:A35="Overheads")*('Granular budget'!O3:O35))</f>
        <v>0</v>
      </c>
      <c r="N12" s="22">
        <f>SUMPRODUCT(('Granular budget'!A3:A35="Overheads")*('Granular budget'!Q3:Q35))</f>
        <v>0</v>
      </c>
      <c r="O12" s="24">
        <f>SUMPRODUCT(('Granular budget'!A3:A35="Overheads")*('Granular budget'!R3:R35))</f>
        <v>0</v>
      </c>
      <c r="P12" s="21">
        <f>SUMPRODUCT(('Granular budget'!A3:A35="Overheads")*('Granular budget'!S3:S35))</f>
        <v>0</v>
      </c>
      <c r="Q12" s="22">
        <f>SUMPRODUCT(('Granular budget'!A3:A35="Overheads")*('Granular budget'!T3:T35))</f>
        <v>0</v>
      </c>
      <c r="R12" s="22">
        <f>SUMPRODUCT(('Granular budget'!A3:A35="Overheads")*('Granular budget'!U3:U35))</f>
        <v>0</v>
      </c>
      <c r="S12" s="78">
        <f>SUMPRODUCT(('Granular budget'!A3:A35="Overheads")*('Granular budget'!V3:V35))</f>
        <v>0</v>
      </c>
      <c r="T12" s="30">
        <f>SUM(B12:S12)</f>
        <v>0</v>
      </c>
    </row>
    <row r="13" spans="1:20" ht="13.8" thickBot="1" x14ac:dyDescent="0.3">
      <c r="A13" s="10"/>
      <c r="B13" s="232">
        <f>SUM(C12:F12)</f>
        <v>0</v>
      </c>
      <c r="C13" s="233"/>
      <c r="D13" s="232">
        <f>SUM(D12:G12)</f>
        <v>0</v>
      </c>
      <c r="E13" s="233"/>
      <c r="F13" s="233"/>
      <c r="G13" s="233"/>
      <c r="H13" s="232">
        <f>SUM(H12:K12)</f>
        <v>0</v>
      </c>
      <c r="I13" s="233"/>
      <c r="J13" s="233"/>
      <c r="K13" s="233"/>
      <c r="L13" s="224">
        <f>SUM(L12:O12)</f>
        <v>0</v>
      </c>
      <c r="M13" s="225"/>
      <c r="N13" s="225"/>
      <c r="O13" s="231"/>
      <c r="P13" s="224">
        <f>SUM(P12:S12)</f>
        <v>0</v>
      </c>
      <c r="Q13" s="225"/>
      <c r="R13" s="225"/>
      <c r="S13" s="226"/>
      <c r="T13" s="30"/>
    </row>
    <row r="14" spans="1:20" ht="13.8" thickBot="1" x14ac:dyDescent="0.3">
      <c r="A14" s="10" t="s">
        <v>19</v>
      </c>
      <c r="B14" s="59">
        <f>SUMPRODUCT(('Granular budget'!A3:A34="Marketing")*('Granular budget'!E3:E34))</f>
        <v>0</v>
      </c>
      <c r="C14" s="111">
        <f>SUMPRODUCT(('Granular budget'!A3:A34="Marketing")*('Granular budget'!F3:F34))</f>
        <v>0</v>
      </c>
      <c r="D14" s="21">
        <f>SUMPRODUCT(('Granular budget'!A3:A34="Marketing")*('Granular budget'!G3:G34))</f>
        <v>0</v>
      </c>
      <c r="E14" s="22">
        <f>SUMPRODUCT(('Granular budget'!A3:A34="Marketing")*('Granular budget'!H3:H34))</f>
        <v>0</v>
      </c>
      <c r="F14" s="22">
        <f>SUMPRODUCT(('Granular budget'!A3:A34="Marketing")*('Granular budget'!I3:I34))</f>
        <v>0</v>
      </c>
      <c r="G14" s="24">
        <f>SUMPRODUCT(('Granular budget'!A3:A34="Marketing")*('Granular budget'!J3:J34))</f>
        <v>0</v>
      </c>
      <c r="H14" s="21">
        <f>SUMPRODUCT(('Granular budget'!A3:A34="Marketing")*('Granular budget'!K3:K34))</f>
        <v>0</v>
      </c>
      <c r="I14" s="22">
        <f>SUMPRODUCT(('Granular budget'!A3:A34="Marketing")*('Granular budget'!L3:L34))</f>
        <v>0</v>
      </c>
      <c r="J14" s="22">
        <f>SUMPRODUCT(('Granular budget'!A3:A34="Marketing")*('Granular budget'!M3:M34))</f>
        <v>0</v>
      </c>
      <c r="K14" s="24">
        <f>SUMPRODUCT(('Granular budget'!A3:A34="Marketing")*('Granular budget'!N3:N34))</f>
        <v>0</v>
      </c>
      <c r="L14" s="21">
        <f>SUMPRODUCT(('Granular budget'!A3:A34="Marketing")*('Granular budget'!O3:O34))</f>
        <v>0</v>
      </c>
      <c r="M14" s="22">
        <f>SUMPRODUCT(('Granular budget'!A3:A34="Marketing")*('Granular budget'!P3:P34))</f>
        <v>0</v>
      </c>
      <c r="N14" s="22">
        <f>SUMPRODUCT(('Granular budget'!A3:A34="Marketing")*('Granular budget'!Q3:Q34))</f>
        <v>0</v>
      </c>
      <c r="O14" s="24">
        <f>SUMPRODUCT(('Granular budget'!A3:A34="Marketing")*('Granular budget'!R3:R34))</f>
        <v>0</v>
      </c>
      <c r="P14" s="21">
        <f>SUMPRODUCT(('Granular budget'!A3:A34="Marketing")*('Granular budget'!S3:S34))</f>
        <v>0</v>
      </c>
      <c r="Q14" s="22">
        <f>SUMPRODUCT(('Granular budget'!A3:A34="Marketing")*('Granular budget'!T3:T34))</f>
        <v>0</v>
      </c>
      <c r="R14" s="22">
        <f>SUMPRODUCT(('Granular budget'!A3:A34="Marketing")*('Granular budget'!U3:U34))</f>
        <v>0</v>
      </c>
      <c r="S14" s="105">
        <f>SUMPRODUCT(('Granular budget'!A3:A34="Marketing")*('Granular budget'!V3:V34))</f>
        <v>0</v>
      </c>
      <c r="T14" s="30">
        <f>SUM(B14:S14)</f>
        <v>0</v>
      </c>
    </row>
    <row r="15" spans="1:20" ht="13.8" thickBot="1" x14ac:dyDescent="0.3">
      <c r="A15" s="10"/>
      <c r="B15" s="232">
        <f>SUM(C14:F14)</f>
        <v>0</v>
      </c>
      <c r="C15" s="233"/>
      <c r="D15" s="232">
        <f>SUM(D14:G14)</f>
        <v>0</v>
      </c>
      <c r="E15" s="233"/>
      <c r="F15" s="233"/>
      <c r="G15" s="233"/>
      <c r="H15" s="232">
        <f>SUM(H14:K14)</f>
        <v>0</v>
      </c>
      <c r="I15" s="233"/>
      <c r="J15" s="233"/>
      <c r="K15" s="233"/>
      <c r="L15" s="224">
        <f>SUM(L14:O14)</f>
        <v>0</v>
      </c>
      <c r="M15" s="225"/>
      <c r="N15" s="225"/>
      <c r="O15" s="231"/>
      <c r="P15" s="224">
        <f>SUM(P14:S14)</f>
        <v>0</v>
      </c>
      <c r="Q15" s="225"/>
      <c r="R15" s="225"/>
      <c r="S15" s="226"/>
      <c r="T15" s="30"/>
    </row>
    <row r="16" spans="1:20" ht="13.8" thickBot="1" x14ac:dyDescent="0.3">
      <c r="A16" s="10" t="s">
        <v>18</v>
      </c>
      <c r="B16" s="59">
        <f>SUMPRODUCT(('Granular budget'!A3:A34="Professional fees")*('Granular budget'!E3:E34))</f>
        <v>0</v>
      </c>
      <c r="C16" s="111">
        <f>SUMPRODUCT(('Granular budget'!A3:A34="Professional fees")*('Granular budget'!F3:F34))</f>
        <v>0</v>
      </c>
      <c r="D16" s="21">
        <f>SUMPRODUCT(('Granular budget'!A3:A34="Professional fees")*('Granular budget'!G3:G34))</f>
        <v>0</v>
      </c>
      <c r="E16" s="22">
        <f>SUMPRODUCT(('Granular budget'!A3:A34="Professional fees")*('Granular budget'!H3:H34))</f>
        <v>0</v>
      </c>
      <c r="F16" s="22">
        <f>SUMPRODUCT(('Granular budget'!A3:A34="Professional fees")*('Granular budget'!I3:I34))</f>
        <v>0</v>
      </c>
      <c r="G16" s="24">
        <f>SUMPRODUCT(('Granular budget'!A3:A34="Professional fees")*('Granular budget'!J3:J34))</f>
        <v>0</v>
      </c>
      <c r="H16" s="21">
        <f>SUMPRODUCT(('Granular budget'!A3:A34="Professional fees")*('Granular budget'!K3:K34))</f>
        <v>0</v>
      </c>
      <c r="I16" s="22">
        <f>SUMPRODUCT(('Granular budget'!A3:A34="Professional fees")*('Granular budget'!L3:L34))</f>
        <v>0</v>
      </c>
      <c r="J16" s="22">
        <f>SUMPRODUCT(('Granular budget'!A3:A34="Professional fees")*('Granular budget'!M3:M34))</f>
        <v>0</v>
      </c>
      <c r="K16" s="24">
        <f>SUMPRODUCT(('Granular budget'!A3:A34="Professional fees")*('Granular budget'!N3:N34))</f>
        <v>0</v>
      </c>
      <c r="L16" s="21">
        <f>SUMPRODUCT(('Granular budget'!A3:A34="Professional fees")*('Granular budget'!O3:O34))</f>
        <v>0</v>
      </c>
      <c r="M16" s="22">
        <f>SUMPRODUCT(('Granular budget'!A3:A34="Professional fees")*('Granular budget'!P3:P34))</f>
        <v>0</v>
      </c>
      <c r="N16" s="22">
        <f>SUMPRODUCT(('Granular budget'!A3:A34="Professional fees")*('Granular budget'!Q3:Q34))</f>
        <v>0</v>
      </c>
      <c r="O16" s="24">
        <f>SUMPRODUCT(('Granular budget'!A3:A34="Professional fees")*('Granular budget'!R3:R34))</f>
        <v>0</v>
      </c>
      <c r="P16" s="21">
        <f>SUMPRODUCT(('Granular budget'!A3:A34="Professional fees")*('Granular budget'!S3:S34))</f>
        <v>0</v>
      </c>
      <c r="Q16" s="22">
        <f>SUMPRODUCT(('Granular budget'!A3:A34="Professional fees")*('Granular budget'!T3:T34))</f>
        <v>0</v>
      </c>
      <c r="R16" s="22">
        <f>SUMPRODUCT(('Granular budget'!A3:A34="Professional fees")*('Granular budget'!U3:U34))</f>
        <v>0</v>
      </c>
      <c r="S16" s="105">
        <f>SUMPRODUCT(('Granular budget'!A3:A34="Professional fees")*('Granular budget'!V3:V34))</f>
        <v>0</v>
      </c>
      <c r="T16" s="30">
        <f>SUM(B16:S16)</f>
        <v>0</v>
      </c>
    </row>
    <row r="17" spans="1:20" ht="13.8" thickBot="1" x14ac:dyDescent="0.3">
      <c r="A17" s="10"/>
      <c r="B17" s="232">
        <f>SUM(C16:F16)</f>
        <v>0</v>
      </c>
      <c r="C17" s="233"/>
      <c r="D17" s="232">
        <f>SUM(D16:G16)</f>
        <v>0</v>
      </c>
      <c r="E17" s="233"/>
      <c r="F17" s="233"/>
      <c r="G17" s="233"/>
      <c r="H17" s="232">
        <f>SUM(H16:K16)</f>
        <v>0</v>
      </c>
      <c r="I17" s="233"/>
      <c r="J17" s="233"/>
      <c r="K17" s="233"/>
      <c r="L17" s="224">
        <f>SUM(L16:O16)</f>
        <v>0</v>
      </c>
      <c r="M17" s="225"/>
      <c r="N17" s="225"/>
      <c r="O17" s="231"/>
      <c r="P17" s="224">
        <f>SUM(P16:S16)</f>
        <v>0</v>
      </c>
      <c r="Q17" s="225"/>
      <c r="R17" s="225"/>
      <c r="S17" s="226"/>
      <c r="T17" s="30"/>
    </row>
    <row r="18" spans="1:20" ht="13.8" thickBot="1" x14ac:dyDescent="0.3">
      <c r="A18" s="10" t="s">
        <v>20</v>
      </c>
      <c r="B18" s="59">
        <f>SUMPRODUCT(('Granular budget'!A3:A34="Consultancy")*('Granular budget'!E3:E34))</f>
        <v>0</v>
      </c>
      <c r="C18" s="111">
        <f>SUMPRODUCT(('Granular budget'!A3:A34="Consultancy")*('Granular budget'!F3:F34))</f>
        <v>0</v>
      </c>
      <c r="D18" s="21">
        <f>SUMPRODUCT(('Granular budget'!A3:A34="Consultancy")*('Granular budget'!G3:G34))</f>
        <v>0</v>
      </c>
      <c r="E18" s="22">
        <f>SUMPRODUCT(('Granular budget'!A3:A34="Consultancy")*('Granular budget'!H3:H34))</f>
        <v>0</v>
      </c>
      <c r="F18" s="22">
        <f>SUMPRODUCT(('Granular budget'!A3:A34="Consultancy")*('Granular budget'!I3:I34))</f>
        <v>0</v>
      </c>
      <c r="G18" s="24">
        <f>SUMPRODUCT(('Granular budget'!A3:A34="Consultancy")*('Granular budget'!J3:J34))</f>
        <v>0</v>
      </c>
      <c r="H18" s="21">
        <f>SUMPRODUCT(('Granular budget'!A3:A34="Consultancy")*('Granular budget'!K3:K34))</f>
        <v>0</v>
      </c>
      <c r="I18" s="22">
        <f>SUMPRODUCT(('Granular budget'!A3:A34="Consultancy")*('Granular budget'!L3:L34))</f>
        <v>0</v>
      </c>
      <c r="J18" s="22">
        <f>SUMPRODUCT(('Granular budget'!A3:A34="Consultancy")*('Granular budget'!M3:M34))</f>
        <v>0</v>
      </c>
      <c r="K18" s="24">
        <f>SUMPRODUCT(('Granular budget'!A3:A34="Consultancy")*('Granular budget'!N3:N34))</f>
        <v>0</v>
      </c>
      <c r="L18" s="21">
        <f>SUMPRODUCT(('Granular budget'!A3:A34="Consultancy")*('Granular budget'!O3:O34))</f>
        <v>0</v>
      </c>
      <c r="M18" s="22">
        <f>SUMPRODUCT(('Granular budget'!A3:A34="Consultancy")*('Granular budget'!P3:P34))</f>
        <v>0</v>
      </c>
      <c r="N18" s="22">
        <f>SUMPRODUCT(('Granular budget'!A3:A34="Consultancy")*('Granular budget'!Q3:Q34))</f>
        <v>0</v>
      </c>
      <c r="O18" s="24">
        <f>SUMPRODUCT(('Granular budget'!A3:A34="Consultancy")*('Granular budget'!R3:R34))</f>
        <v>0</v>
      </c>
      <c r="P18" s="21">
        <f>SUMPRODUCT(('Granular budget'!A3:A34="Consultancy")*('Granular budget'!S3:S34))</f>
        <v>0</v>
      </c>
      <c r="Q18" s="22">
        <f>SUMPRODUCT(('Granular budget'!A3:A34="Consultancy")*('Granular budget'!T3:T34))</f>
        <v>0</v>
      </c>
      <c r="R18" s="22">
        <f>SUMPRODUCT(('Granular budget'!A3:A34="Consultancy")*('Granular budget'!U3:U34))</f>
        <v>0</v>
      </c>
      <c r="S18" s="105">
        <f>SUMPRODUCT(('Granular budget'!A3:A34="Consultancy")*('Granular budget'!V3:V34))</f>
        <v>0</v>
      </c>
      <c r="T18" s="30">
        <f>SUM(B18:S18)</f>
        <v>0</v>
      </c>
    </row>
    <row r="19" spans="1:20" ht="13.8" thickBot="1" x14ac:dyDescent="0.3">
      <c r="A19" s="10"/>
      <c r="B19" s="232">
        <f>SUM(C18:F18)</f>
        <v>0</v>
      </c>
      <c r="C19" s="233"/>
      <c r="D19" s="232">
        <f>SUM(D18:G18)</f>
        <v>0</v>
      </c>
      <c r="E19" s="233"/>
      <c r="F19" s="233"/>
      <c r="G19" s="233"/>
      <c r="H19" s="232">
        <f>SUM(H18:K18)</f>
        <v>0</v>
      </c>
      <c r="I19" s="233"/>
      <c r="J19" s="233"/>
      <c r="K19" s="233"/>
      <c r="L19" s="224">
        <f>SUM(L18:O18)</f>
        <v>0</v>
      </c>
      <c r="M19" s="225"/>
      <c r="N19" s="225"/>
      <c r="O19" s="231"/>
      <c r="P19" s="224">
        <f>SUM(P18:S18)</f>
        <v>0</v>
      </c>
      <c r="Q19" s="225"/>
      <c r="R19" s="225"/>
      <c r="S19" s="226"/>
      <c r="T19" s="30"/>
    </row>
    <row r="20" spans="1:20" ht="13.8" thickBot="1" x14ac:dyDescent="0.3">
      <c r="A20" s="10" t="s">
        <v>21</v>
      </c>
      <c r="B20" s="59">
        <f>SUMPRODUCT(('Granular budget'!A3:A34="Office costs")*('Granular budget'!E3:E34))</f>
        <v>0</v>
      </c>
      <c r="C20" s="111">
        <f>SUMPRODUCT(('Granular budget'!A3:A34="Office costs")*('Granular budget'!F3:F34))</f>
        <v>0</v>
      </c>
      <c r="D20" s="21">
        <f>SUMPRODUCT(('Granular budget'!A3:A34="Office costs")*('Granular budget'!G3:G34))</f>
        <v>0</v>
      </c>
      <c r="E20" s="22">
        <f>SUMPRODUCT(('Granular budget'!A3:A34="Office costs")*('Granular budget'!H3:H34))</f>
        <v>0</v>
      </c>
      <c r="F20" s="22">
        <f>SUMPRODUCT(('Granular budget'!A3:A34="Office costs")*('Granular budget'!I3:I34))</f>
        <v>0</v>
      </c>
      <c r="G20" s="24">
        <f>SUMPRODUCT(('Granular budget'!A3:A34="Office costs")*('Granular budget'!J3:J34))</f>
        <v>0</v>
      </c>
      <c r="H20" s="21">
        <f>SUMPRODUCT(('Granular budget'!A3:A34="Office costs")*('Granular budget'!K3:K34))</f>
        <v>0</v>
      </c>
      <c r="I20" s="22">
        <f>SUMPRODUCT(('Granular budget'!A3:A34="Office costs")*('Granular budget'!L3:L34))</f>
        <v>0</v>
      </c>
      <c r="J20" s="22">
        <f>SUMPRODUCT(('Granular budget'!A3:A34="Office costs")*('Granular budget'!M3:M34))</f>
        <v>0</v>
      </c>
      <c r="K20" s="24">
        <f>SUMPRODUCT(('Granular budget'!A3:A34="Office costs")*('Granular budget'!N3:N34))</f>
        <v>0</v>
      </c>
      <c r="L20" s="21">
        <f>SUMPRODUCT(('Granular budget'!A3:A34="Office costs")*('Granular budget'!O3:O34))</f>
        <v>0</v>
      </c>
      <c r="M20" s="22">
        <f>SUMPRODUCT(('Granular budget'!A3:A34="Office costs")*('Granular budget'!P3:P34))</f>
        <v>0</v>
      </c>
      <c r="N20" s="22">
        <f>SUMPRODUCT(('Granular budget'!A3:A34="Office costs")*('Granular budget'!Q3:Q34))</f>
        <v>0</v>
      </c>
      <c r="O20" s="24">
        <f>SUMPRODUCT(('Granular budget'!A3:A34="Office costs")*('Granular budget'!R3:R34))</f>
        <v>0</v>
      </c>
      <c r="P20" s="21">
        <f>SUMPRODUCT(('Granular budget'!A3:A34="Office costs")*('Granular budget'!S3:S34))</f>
        <v>0</v>
      </c>
      <c r="Q20" s="22">
        <f>SUMPRODUCT(('Granular budget'!A3:A34="Office costs")*('Granular budget'!T3:T34))</f>
        <v>0</v>
      </c>
      <c r="R20" s="22">
        <f>SUMPRODUCT(('Granular budget'!A3:A34="Office costs")*('Granular budget'!U3:U34))</f>
        <v>0</v>
      </c>
      <c r="S20" s="105">
        <f>SUMPRODUCT(('Granular budget'!A3:A34="Office costs")*('Granular budget'!V3:V34))</f>
        <v>0</v>
      </c>
      <c r="T20" s="30">
        <f>SUM(B20:S20)</f>
        <v>0</v>
      </c>
    </row>
    <row r="21" spans="1:20" ht="13.8" thickBot="1" x14ac:dyDescent="0.3">
      <c r="A21" s="10"/>
      <c r="B21" s="232">
        <f>SUM(C20:F20)</f>
        <v>0</v>
      </c>
      <c r="C21" s="233"/>
      <c r="D21" s="232">
        <f>SUM(D20:G20)</f>
        <v>0</v>
      </c>
      <c r="E21" s="233"/>
      <c r="F21" s="233"/>
      <c r="G21" s="233"/>
      <c r="H21" s="232">
        <f>SUM(H20:K20)</f>
        <v>0</v>
      </c>
      <c r="I21" s="233"/>
      <c r="J21" s="233"/>
      <c r="K21" s="233"/>
      <c r="L21" s="224">
        <f>SUM(L20:O20)</f>
        <v>0</v>
      </c>
      <c r="M21" s="225"/>
      <c r="N21" s="225"/>
      <c r="O21" s="231"/>
      <c r="P21" s="224">
        <f>SUM(P20:S20)</f>
        <v>0</v>
      </c>
      <c r="Q21" s="225"/>
      <c r="R21" s="225"/>
      <c r="S21" s="226"/>
      <c r="T21" s="30"/>
    </row>
    <row r="22" spans="1:20" ht="13.8" thickBot="1" x14ac:dyDescent="0.3">
      <c r="A22" s="10" t="s">
        <v>23</v>
      </c>
      <c r="B22" s="59">
        <f>SUMPRODUCT(('Granular budget'!A3:A34="Rent")*('Granular budget'!E3:E34))</f>
        <v>0</v>
      </c>
      <c r="C22" s="111">
        <f>SUMPRODUCT(('Granular budget'!A3:A34="Rent")*('Granular budget'!F3:F34))</f>
        <v>0</v>
      </c>
      <c r="D22" s="21">
        <f>SUMPRODUCT(('Granular budget'!A3:A34="Rent")*('Granular budget'!G3:G34))</f>
        <v>0</v>
      </c>
      <c r="E22" s="22">
        <f>SUMPRODUCT(('Granular budget'!A3:A34="Rent")*('Granular budget'!H3:H34))</f>
        <v>0</v>
      </c>
      <c r="F22" s="22">
        <f>SUMPRODUCT(('Granular budget'!A3:A34="Rent")*('Granular budget'!I3:I34))</f>
        <v>0</v>
      </c>
      <c r="G22" s="24">
        <f>SUMPRODUCT(('Granular budget'!A3:A34="Rent")*('Granular budget'!J3:J34))</f>
        <v>0</v>
      </c>
      <c r="H22" s="21">
        <f>SUMPRODUCT(('Granular budget'!A3:A34="Rent")*('Granular budget'!K3:K34))</f>
        <v>0</v>
      </c>
      <c r="I22" s="22">
        <f>SUMPRODUCT(('Granular budget'!A3:A34="Rent")*('Granular budget'!L3:L34))</f>
        <v>0</v>
      </c>
      <c r="J22" s="22">
        <f>SUMPRODUCT(('Granular budget'!A3:A34="Rent")*('Granular budget'!M3:M34))</f>
        <v>0</v>
      </c>
      <c r="K22" s="24">
        <f>SUMPRODUCT(('Granular budget'!A3:A34="Rent")*('Granular budget'!N3:N34))</f>
        <v>0</v>
      </c>
      <c r="L22" s="21">
        <f>SUMPRODUCT(('Granular budget'!A3:A34="Rent")*('Granular budget'!O3:O34))</f>
        <v>0</v>
      </c>
      <c r="M22" s="22">
        <f>SUMPRODUCT(('Granular budget'!A3:A34="Rent")*('Granular budget'!P3:P34))</f>
        <v>0</v>
      </c>
      <c r="N22" s="22">
        <f>SUMPRODUCT(('Granular budget'!A3:A34="Rent")*('Granular budget'!Q3:Q34))</f>
        <v>0</v>
      </c>
      <c r="O22" s="24">
        <f>SUMPRODUCT(('Granular budget'!A3:A34="Rent")*('Granular budget'!R3:R34))</f>
        <v>0</v>
      </c>
      <c r="P22" s="21">
        <f>SUMPRODUCT(('Granular budget'!A3:A34="Rent")*('Granular budget'!S3:S34))</f>
        <v>0</v>
      </c>
      <c r="Q22" s="22">
        <f>SUMPRODUCT(('Granular budget'!A3:A34="Rent")*('Granular budget'!T3:T34))</f>
        <v>0</v>
      </c>
      <c r="R22" s="22">
        <f>SUMPRODUCT(('Granular budget'!A3:A34="Rent")*('Granular budget'!U3:U34))</f>
        <v>0</v>
      </c>
      <c r="S22" s="105">
        <f>SUMPRODUCT(('Granular budget'!A3:A34="Rent")*('Granular budget'!V3:V34))</f>
        <v>0</v>
      </c>
      <c r="T22" s="30">
        <f>SUM(B22:S22)</f>
        <v>0</v>
      </c>
    </row>
    <row r="23" spans="1:20" ht="13.8" thickBot="1" x14ac:dyDescent="0.3">
      <c r="A23" s="10"/>
      <c r="B23" s="232">
        <f>SUM(C22:F22)</f>
        <v>0</v>
      </c>
      <c r="C23" s="233"/>
      <c r="D23" s="232">
        <f>SUM(D22:G22)</f>
        <v>0</v>
      </c>
      <c r="E23" s="233"/>
      <c r="F23" s="233"/>
      <c r="G23" s="233"/>
      <c r="H23" s="232">
        <f>SUM(H22:K22)</f>
        <v>0</v>
      </c>
      <c r="I23" s="233"/>
      <c r="J23" s="233"/>
      <c r="K23" s="233"/>
      <c r="L23" s="224">
        <f>SUM(L22:O22)</f>
        <v>0</v>
      </c>
      <c r="M23" s="225"/>
      <c r="N23" s="225"/>
      <c r="O23" s="231"/>
      <c r="P23" s="224">
        <f>SUM(P22:S22)</f>
        <v>0</v>
      </c>
      <c r="Q23" s="225"/>
      <c r="R23" s="225"/>
      <c r="S23" s="226"/>
      <c r="T23" s="30"/>
    </row>
    <row r="24" spans="1:20" ht="13.8" thickBot="1" x14ac:dyDescent="0.3">
      <c r="A24" s="10" t="s">
        <v>22</v>
      </c>
      <c r="B24" s="59">
        <f>SUMPRODUCT(('Granular budget'!A3:A34="Other revenue")*('Granular budget'!E3:E34))</f>
        <v>0</v>
      </c>
      <c r="C24" s="111">
        <f>SUMPRODUCT(('Granular budget'!A3:A34="Other revenue")*('Granular budget'!F3:F34))</f>
        <v>0</v>
      </c>
      <c r="D24" s="21">
        <f>SUMPRODUCT(('Granular budget'!A3:A34="Other revenue")*('Granular budget'!G3:G34))</f>
        <v>0</v>
      </c>
      <c r="E24" s="22">
        <f>SUMPRODUCT(('Granular budget'!A3:A34="Other revenue")*('Granular budget'!H3:H34))</f>
        <v>0</v>
      </c>
      <c r="F24" s="22">
        <f>SUMPRODUCT(('Granular budget'!A3:A34="Other revenue")*('Granular budget'!I3:I34))</f>
        <v>0</v>
      </c>
      <c r="G24" s="24">
        <f>SUMPRODUCT(('Granular budget'!A3:A34="Other revenue")*('Granular budget'!J3:J34))</f>
        <v>0</v>
      </c>
      <c r="H24" s="21">
        <f>SUMPRODUCT(('Granular budget'!A3:A34="Other revenue")*('Granular budget'!K3:K34))</f>
        <v>0</v>
      </c>
      <c r="I24" s="22">
        <f>SUMPRODUCT(('Granular budget'!A3:A34="Other revenue")*('Granular budget'!L3:L34))</f>
        <v>0</v>
      </c>
      <c r="J24" s="22">
        <f>SUMPRODUCT(('Granular budget'!A3:A34="Other revenue")*('Granular budget'!M3:M34))</f>
        <v>0</v>
      </c>
      <c r="K24" s="24">
        <f>SUMPRODUCT(('Granular budget'!A3:A34="Other revenue")*('Granular budget'!N3:N34))</f>
        <v>0</v>
      </c>
      <c r="L24" s="21">
        <f>SUMPRODUCT(('Granular budget'!A3:A34="Other revenue")*('Granular budget'!O3:O34))</f>
        <v>0</v>
      </c>
      <c r="M24" s="22">
        <f>SUMPRODUCT(('Granular budget'!A3:A34="Other revenue")*('Granular budget'!P3:P34))</f>
        <v>0</v>
      </c>
      <c r="N24" s="22">
        <f>SUMPRODUCT(('Granular budget'!A3:A34="Other revenue")*('Granular budget'!Q3:Q34))</f>
        <v>0</v>
      </c>
      <c r="O24" s="24">
        <f>SUMPRODUCT(('Granular budget'!A3:A34="Other revenue")*('Granular budget'!R3:R34))</f>
        <v>0</v>
      </c>
      <c r="P24" s="21">
        <f>SUMPRODUCT(('Granular budget'!A3:A34="Other revenue")*('Granular budget'!S3:S34))</f>
        <v>0</v>
      </c>
      <c r="Q24" s="22">
        <f>SUMPRODUCT(('Granular budget'!A3:A34="Other revenue")*('Granular budget'!T3:T34))</f>
        <v>0</v>
      </c>
      <c r="R24" s="22">
        <f>SUMPRODUCT(('Granular budget'!A3:A34="Other revenue")*('Granular budget'!U3:U34))</f>
        <v>0</v>
      </c>
      <c r="S24" s="105">
        <f>SUMPRODUCT(('Granular budget'!A3:A34="Other revenue")*('Granular budget'!V3:V34))</f>
        <v>0</v>
      </c>
      <c r="T24" s="30">
        <f>SUM(B24:S24)</f>
        <v>0</v>
      </c>
    </row>
    <row r="25" spans="1:20" ht="13.8" thickBot="1" x14ac:dyDescent="0.3">
      <c r="A25" s="23"/>
      <c r="B25" s="238">
        <f>SUM(C24:F24)</f>
        <v>0</v>
      </c>
      <c r="C25" s="239"/>
      <c r="D25" s="232">
        <f>SUM(D24:G24)</f>
        <v>0</v>
      </c>
      <c r="E25" s="233"/>
      <c r="F25" s="233"/>
      <c r="G25" s="233"/>
      <c r="H25" s="232">
        <f>SUM(H24:K24)</f>
        <v>0</v>
      </c>
      <c r="I25" s="233"/>
      <c r="J25" s="233"/>
      <c r="K25" s="233"/>
      <c r="L25" s="224">
        <f>SUM(L24:O24)</f>
        <v>0</v>
      </c>
      <c r="M25" s="225"/>
      <c r="N25" s="225"/>
      <c r="O25" s="231"/>
      <c r="P25" s="224">
        <f>SUM(P24:S24)</f>
        <v>0</v>
      </c>
      <c r="Q25" s="225"/>
      <c r="R25" s="225"/>
      <c r="S25" s="226"/>
      <c r="T25" s="31"/>
    </row>
    <row r="26" spans="1:20" ht="13.8" thickBot="1" x14ac:dyDescent="0.3">
      <c r="B26" s="19"/>
      <c r="C26" s="19"/>
      <c r="D26" s="19"/>
      <c r="E26" s="19"/>
      <c r="F26" s="19"/>
      <c r="G26" s="19"/>
      <c r="H26" s="19"/>
      <c r="I26" s="19"/>
      <c r="J26" s="19"/>
      <c r="K26" s="19"/>
      <c r="L26" s="19"/>
      <c r="M26" s="19"/>
      <c r="N26" s="19"/>
      <c r="O26" s="19"/>
      <c r="P26" s="19"/>
      <c r="Q26" s="19"/>
      <c r="R26" s="19"/>
      <c r="S26" s="19"/>
      <c r="T26" s="19">
        <f>T4+T6+T8+T10+T12+T14+T16+T18+T20+T22+T24</f>
        <v>0</v>
      </c>
    </row>
    <row r="27" spans="1:20" ht="13.8" thickBot="1" x14ac:dyDescent="0.3">
      <c r="A27" s="6" t="s">
        <v>24</v>
      </c>
      <c r="B27" s="20">
        <f t="shared" ref="B27:S27" si="0">B4+B6+B8+B10+B12+B14+B16+B18+B20+B22+B24</f>
        <v>0</v>
      </c>
      <c r="C27" s="20">
        <f t="shared" si="0"/>
        <v>0</v>
      </c>
      <c r="D27" s="20">
        <f t="shared" si="0"/>
        <v>0</v>
      </c>
      <c r="E27" s="20">
        <f>E4+E6+E8+E10+E12+E14+E16+E18+E20+E22+E24</f>
        <v>0</v>
      </c>
      <c r="F27" s="20">
        <f t="shared" si="0"/>
        <v>0</v>
      </c>
      <c r="G27" s="50">
        <f t="shared" si="0"/>
        <v>0</v>
      </c>
      <c r="H27" s="20">
        <f t="shared" si="0"/>
        <v>0</v>
      </c>
      <c r="I27" s="20">
        <f t="shared" si="0"/>
        <v>0</v>
      </c>
      <c r="J27" s="20">
        <f t="shared" si="0"/>
        <v>0</v>
      </c>
      <c r="K27" s="20">
        <f t="shared" si="0"/>
        <v>0</v>
      </c>
      <c r="L27" s="20">
        <f t="shared" si="0"/>
        <v>0</v>
      </c>
      <c r="M27" s="20">
        <f t="shared" si="0"/>
        <v>0</v>
      </c>
      <c r="N27" s="20">
        <f t="shared" si="0"/>
        <v>0</v>
      </c>
      <c r="O27" s="20">
        <f t="shared" si="0"/>
        <v>0</v>
      </c>
      <c r="P27" s="20">
        <f t="shared" si="0"/>
        <v>0</v>
      </c>
      <c r="Q27" s="20">
        <f t="shared" si="0"/>
        <v>0</v>
      </c>
      <c r="R27" s="20">
        <f t="shared" si="0"/>
        <v>0</v>
      </c>
      <c r="S27" s="20">
        <f t="shared" si="0"/>
        <v>0</v>
      </c>
      <c r="T27" s="20">
        <f>SUM(B27:S27)</f>
        <v>0</v>
      </c>
    </row>
    <row r="28" spans="1:20" ht="13.8" thickBot="1" x14ac:dyDescent="0.3">
      <c r="B28" s="222">
        <f>B27+C27</f>
        <v>0</v>
      </c>
      <c r="C28" s="223"/>
      <c r="D28" s="222">
        <f>D27+E27+F27+G27</f>
        <v>0</v>
      </c>
      <c r="E28" s="227"/>
      <c r="F28" s="227"/>
      <c r="G28" s="223"/>
      <c r="H28" s="222">
        <f>H27+I27+J27+K27</f>
        <v>0</v>
      </c>
      <c r="I28" s="227"/>
      <c r="J28" s="227"/>
      <c r="K28" s="223"/>
      <c r="L28" s="222">
        <f>L27+M27+N27+O27</f>
        <v>0</v>
      </c>
      <c r="M28" s="227"/>
      <c r="N28" s="227"/>
      <c r="O28" s="223"/>
      <c r="P28" s="222">
        <f>P27+Q27+R27+S27</f>
        <v>0</v>
      </c>
      <c r="Q28" s="227"/>
      <c r="R28" s="227"/>
      <c r="S28" s="223"/>
    </row>
    <row r="30" spans="1:20" ht="13.8" hidden="1" thickBot="1" x14ac:dyDescent="0.3">
      <c r="A30" s="139" t="s">
        <v>62</v>
      </c>
    </row>
    <row r="31" spans="1:20" hidden="1" x14ac:dyDescent="0.25">
      <c r="A31" s="106" t="s">
        <v>35</v>
      </c>
      <c r="B31" s="59">
        <f>SUMPRODUCT(('Granular budget'!A3:A34="ESF Direct staff")*('Granular budget'!E3:E34))</f>
        <v>0</v>
      </c>
      <c r="C31" s="61">
        <f>SUMPRODUCT(('Granular budget'!A3:A34="ESF Direct staff")*('Granular budget'!F3:F34))</f>
        <v>0</v>
      </c>
      <c r="D31" s="59">
        <f>SUMPRODUCT(('Granular budget'!A3:A34="ESF Direct staff")*('Granular budget'!G3:G34))</f>
        <v>0</v>
      </c>
      <c r="E31" s="60">
        <f>SUMPRODUCT(('Granular budget'!A3:A34="ESF Direct staff")*('Granular budget'!H3:H34))</f>
        <v>0</v>
      </c>
      <c r="F31" s="60">
        <f>SUMPRODUCT(('Granular budget'!A3:A34="ESF Direct staff")*('Granular budget'!I3:I34))</f>
        <v>0</v>
      </c>
      <c r="G31" s="61">
        <f>SUMPRODUCT(('Granular budget'!A3:A34="ESF Direct staff")*('Granular budget'!J3:J34))</f>
        <v>0</v>
      </c>
      <c r="H31" s="59">
        <f>SUMPRODUCT(('Granular budget'!A3:A34="ESF Direct staff")*('Granular budget'!K3:K34))</f>
        <v>0</v>
      </c>
      <c r="I31" s="60">
        <f>SUMPRODUCT(('Granular budget'!A3:A34="ESF Direct staff")*('Granular budget'!L3:L34))</f>
        <v>0</v>
      </c>
      <c r="J31" s="60">
        <f>SUMPRODUCT(('Granular budget'!A3:A34="ESF Direct staff")*('Granular budget'!M3:M34))</f>
        <v>0</v>
      </c>
      <c r="K31" s="61">
        <f>SUMPRODUCT(('Granular budget'!A3:A34="ESF Direct staff")*('Granular budget'!N3:N34))</f>
        <v>0</v>
      </c>
      <c r="L31" s="59">
        <f>SUMPRODUCT(('Granular budget'!A3:A34="ESF Direct staff")*('Granular budget'!O3:O34))</f>
        <v>0</v>
      </c>
      <c r="M31" s="60">
        <f>SUMPRODUCT(('Granular budget'!A3:A34="ESF Direct staff")*('Granular budget'!P3:P34))</f>
        <v>0</v>
      </c>
      <c r="N31" s="60">
        <f>SUMPRODUCT(('Granular budget'!A3:A34="ESF Direct staff")*('Granular budget'!Q3:Q34))</f>
        <v>0</v>
      </c>
      <c r="O31" s="61">
        <f>SUMPRODUCT(('Granular budget'!A3:A34="ESF Direct staff")*('Granular budget'!R3:R34))</f>
        <v>0</v>
      </c>
      <c r="P31" s="59">
        <f>SUMPRODUCT(('Granular budget'!A3:A34="ESF Direct staff")*('Granular budget'!S3:S34))</f>
        <v>0</v>
      </c>
      <c r="Q31" s="60">
        <f>SUMPRODUCT(('Granular budget'!A3:A34="ESF Direct staff")*('Granular budget'!T3:T34))</f>
        <v>0</v>
      </c>
      <c r="R31" s="60">
        <f>SUMPRODUCT(('Granular budget'!A3:A34="ESF Direct staff")*('Granular budget'!U3:U34))</f>
        <v>0</v>
      </c>
      <c r="S31" s="110">
        <f>SUMPRODUCT(('Granular budget'!A3:A34="ESF Direct staff")*('Granular budget'!V3:V34))</f>
        <v>0</v>
      </c>
      <c r="T31" s="62">
        <f>SUM(B31:S31)</f>
        <v>0</v>
      </c>
    </row>
    <row r="32" spans="1:20" ht="13.8" hidden="1" thickBot="1" x14ac:dyDescent="0.3">
      <c r="A32" s="107"/>
      <c r="B32" s="232">
        <f>SUM(B31:C31)</f>
        <v>0</v>
      </c>
      <c r="C32" s="233"/>
      <c r="D32" s="224">
        <f>SUM(D31:G31)</f>
        <v>0</v>
      </c>
      <c r="E32" s="225"/>
      <c r="F32" s="225"/>
      <c r="G32" s="231"/>
      <c r="H32" s="224">
        <f>SUM(H31:K31)</f>
        <v>0</v>
      </c>
      <c r="I32" s="225"/>
      <c r="J32" s="225"/>
      <c r="K32" s="231"/>
      <c r="L32" s="224">
        <f>SUM(L31:O31)</f>
        <v>0</v>
      </c>
      <c r="M32" s="225"/>
      <c r="N32" s="225"/>
      <c r="O32" s="231"/>
      <c r="P32" s="224">
        <f>SUM(P31:S31)</f>
        <v>0</v>
      </c>
      <c r="Q32" s="225"/>
      <c r="R32" s="225"/>
      <c r="S32" s="226"/>
      <c r="T32" s="30"/>
    </row>
    <row r="33" spans="1:20" hidden="1" x14ac:dyDescent="0.25">
      <c r="A33" s="106" t="s">
        <v>37</v>
      </c>
      <c r="B33" s="21">
        <f>SUMPRODUCT(('Granular budget'!A3:A35="ESF indirect costs")*('Granular budget'!E3:E35))</f>
        <v>0</v>
      </c>
      <c r="C33" s="24">
        <f>SUMPRODUCT(('Granular budget'!A3:A35="ESF indirect costs")*('Granular budget'!F3:F35))</f>
        <v>0</v>
      </c>
      <c r="D33" s="21">
        <f>SUMPRODUCT(('Granular budget'!A3:A35="ESF indirect costs")*('Granular budget'!G3:G35))</f>
        <v>0</v>
      </c>
      <c r="E33" s="22">
        <f>SUMPRODUCT(('Granular budget'!A3:A35="ESF indirect costs")*('Granular budget'!H3:H35))</f>
        <v>0</v>
      </c>
      <c r="F33" s="22">
        <f>SUMPRODUCT(('Granular budget'!A3:A35="ESF indirect costs")*('Granular budget'!I3:I35))</f>
        <v>0</v>
      </c>
      <c r="G33" s="24">
        <f>SUMPRODUCT(('Granular budget'!A3:A35="ESF indirect costs")*('Granular budget'!J3:J35))</f>
        <v>0</v>
      </c>
      <c r="H33" s="21">
        <f>SUMPRODUCT(('Granular budget'!A3:A35="ESF indirect costs")*('Granular budget'!K3:K35))</f>
        <v>0</v>
      </c>
      <c r="I33" s="22">
        <f>SUMPRODUCT(('Granular budget'!A3:A35="ESF indirect costs")*('Granular budget'!L3:L35))</f>
        <v>0</v>
      </c>
      <c r="J33" s="22">
        <f>SUMPRODUCT(('Granular budget'!A3:A35="ESF indirect costs")*('Granular budget'!M3:M35))</f>
        <v>0</v>
      </c>
      <c r="K33" s="24">
        <f>SUMPRODUCT(('Granular budget'!A3:A35="ESF indirect costs")*('Granular budget'!N3:N35))</f>
        <v>0</v>
      </c>
      <c r="L33" s="21">
        <f>SUMPRODUCT(('Granular budget'!A3:A35="ESF indirect costs")*('Granular budget'!O3:O35))</f>
        <v>0</v>
      </c>
      <c r="M33" s="22">
        <f>SUMPRODUCT(('Granular budget'!A3:A35="ESF indirect costs")*('Granular budget'!P3:P35))</f>
        <v>0</v>
      </c>
      <c r="N33" s="22">
        <f>SUMPRODUCT(('Granular budget'!A3:A35="ESF indirect costs")*('Granular budget'!Q3:Q35))</f>
        <v>0</v>
      </c>
      <c r="O33" s="24">
        <f>SUMPRODUCT(('Granular budget'!A3:A35="ESF indirect costs")*('Granular budget'!R3:R35))</f>
        <v>0</v>
      </c>
      <c r="P33" s="21">
        <f>SUMPRODUCT(('Granular budget'!A3:A35="ESF indirect costs")*('Granular budget'!S3:S35))</f>
        <v>0</v>
      </c>
      <c r="Q33" s="22">
        <f>SUMPRODUCT(('Granular budget'!A3:A35="ESF indirect costs")*('Granular budget'!T3:T35))</f>
        <v>0</v>
      </c>
      <c r="R33" s="22">
        <f>SUMPRODUCT(('Granular budget'!A3:A35="ESF indirect costs")*('Granular budget'!U3:U35))</f>
        <v>0</v>
      </c>
      <c r="S33" s="105">
        <f>SUMPRODUCT(('Granular budget'!A3:A35="ESF indirect costs")*('Granular budget'!V3:V35))</f>
        <v>0</v>
      </c>
      <c r="T33" s="30">
        <f>SUM(B33:S33)</f>
        <v>0</v>
      </c>
    </row>
    <row r="34" spans="1:20" ht="13.8" hidden="1" thickBot="1" x14ac:dyDescent="0.3">
      <c r="A34" s="108"/>
      <c r="B34" s="232">
        <f>SUM(B33:C33)</f>
        <v>0</v>
      </c>
      <c r="C34" s="233"/>
      <c r="D34" s="224">
        <f>SUM(D33:G33)</f>
        <v>0</v>
      </c>
      <c r="E34" s="225"/>
      <c r="F34" s="225"/>
      <c r="G34" s="231"/>
      <c r="H34" s="224">
        <f>SUM(H33:K33)</f>
        <v>0</v>
      </c>
      <c r="I34" s="225"/>
      <c r="J34" s="225"/>
      <c r="K34" s="231"/>
      <c r="L34" s="224">
        <f>SUM(L33:O33)</f>
        <v>0</v>
      </c>
      <c r="M34" s="225"/>
      <c r="N34" s="225"/>
      <c r="O34" s="231"/>
      <c r="P34" s="224">
        <f>SUM(P33:S33)</f>
        <v>0</v>
      </c>
      <c r="Q34" s="225"/>
      <c r="R34" s="225"/>
      <c r="S34" s="226"/>
      <c r="T34" s="30"/>
    </row>
    <row r="35" spans="1:20" hidden="1" x14ac:dyDescent="0.25">
      <c r="A35" s="106" t="s">
        <v>36</v>
      </c>
      <c r="B35" s="21">
        <f>SUMPRODUCT(('Granular budget'!A3:A34="ESF Other Direct Costs")*('Granular budget'!E3:E34))</f>
        <v>0</v>
      </c>
      <c r="C35" s="24">
        <f>SUMPRODUCT(('Granular budget'!A3:A34="ESF Other Direct Costs")*('Granular budget'!F3:F34))</f>
        <v>0</v>
      </c>
      <c r="D35" s="21">
        <f>SUMPRODUCT(('Granular budget'!A3:A34="ESF Other Direct Costs")*('Granular budget'!G3:G34))</f>
        <v>0</v>
      </c>
      <c r="E35" s="22">
        <f>SUMPRODUCT(('Granular budget'!A3:A34="ESF Other Direct Costs")*('Granular budget'!H3:H34))</f>
        <v>0</v>
      </c>
      <c r="F35" s="22">
        <f>SUMPRODUCT(('Granular budget'!A3:A34="ESF Other Direct Costs")*('Granular budget'!I3:I34))</f>
        <v>0</v>
      </c>
      <c r="G35" s="24">
        <f>SUMPRODUCT(('Granular budget'!A3:A34="ESF Other Direct Costs")*('Granular budget'!J3:J34))</f>
        <v>0</v>
      </c>
      <c r="H35" s="21">
        <f>SUMPRODUCT(('Granular budget'!A3:A34="ESF Other Direct Costs")*('Granular budget'!K3:K34))</f>
        <v>0</v>
      </c>
      <c r="I35" s="22">
        <f>SUMPRODUCT(('Granular budget'!A3:A34="ESF Other Direct Costs")*('Granular budget'!L3:L34))</f>
        <v>0</v>
      </c>
      <c r="J35" s="22">
        <f>SUMPRODUCT(('Granular budget'!A3:A34="ESF Other Direct Costs")*('Granular budget'!M3:M34))</f>
        <v>0</v>
      </c>
      <c r="K35" s="24">
        <f>SUMPRODUCT(('Granular budget'!A3:A34="ESF Other Direct Costs")*('Granular budget'!N3:N34))</f>
        <v>0</v>
      </c>
      <c r="L35" s="21">
        <f>SUMPRODUCT(('Granular budget'!A3:A34="ESF Other Direct Costs")*('Granular budget'!O3:O34))</f>
        <v>0</v>
      </c>
      <c r="M35" s="22">
        <f>SUMPRODUCT(('Granular budget'!A3:A34="ESF Other Direct Costs")*('Granular budget'!P3:P34))</f>
        <v>0</v>
      </c>
      <c r="N35" s="22">
        <f>SUMPRODUCT(('Granular budget'!A3:A34="ESF Other Direct Costs")*('Granular budget'!Q3:Q34))</f>
        <v>0</v>
      </c>
      <c r="O35" s="24">
        <f>SUMPRODUCT(('Granular budget'!A3:A34="ESF Other Direct Costs")*('Granular budget'!R3:R34))</f>
        <v>0</v>
      </c>
      <c r="P35" s="21">
        <f>SUMPRODUCT(('Granular budget'!A3:A34="ESF Other Direct Costs")*('Granular budget'!S3:S34))</f>
        <v>0</v>
      </c>
      <c r="Q35" s="22">
        <f>SUMPRODUCT(('Granular budget'!A3:A34="ESF Other Direct Costs")*('Granular budget'!T3:T34))</f>
        <v>0</v>
      </c>
      <c r="R35" s="22">
        <f>SUMPRODUCT(('Granular budget'!A3:A34="ESF Other Direct Costs")*('Granular budget'!U3:U34))</f>
        <v>0</v>
      </c>
      <c r="S35" s="105">
        <f>SUMPRODUCT(('Granular budget'!A3:A34="ESF Other Direct Costs")*('Granular budget'!V3:V34))</f>
        <v>0</v>
      </c>
      <c r="T35" s="30">
        <f>SUM(B35:S35)</f>
        <v>0</v>
      </c>
    </row>
    <row r="36" spans="1:20" ht="13.8" hidden="1" thickBot="1" x14ac:dyDescent="0.3">
      <c r="A36" s="109"/>
      <c r="B36" s="232">
        <f>SUM(B35:C35)</f>
        <v>0</v>
      </c>
      <c r="C36" s="233"/>
      <c r="D36" s="224">
        <f>SUM(D35:G35)</f>
        <v>0</v>
      </c>
      <c r="E36" s="225"/>
      <c r="F36" s="225"/>
      <c r="G36" s="231"/>
      <c r="H36" s="224">
        <f>SUM(H35:K35)</f>
        <v>0</v>
      </c>
      <c r="I36" s="225"/>
      <c r="J36" s="225"/>
      <c r="K36" s="231"/>
      <c r="L36" s="224">
        <f>SUM(L35:O35)</f>
        <v>0</v>
      </c>
      <c r="M36" s="225"/>
      <c r="N36" s="225"/>
      <c r="O36" s="231"/>
      <c r="P36" s="228">
        <f>SUM(P35:S35)</f>
        <v>0</v>
      </c>
      <c r="Q36" s="229"/>
      <c r="R36" s="229"/>
      <c r="S36" s="230"/>
      <c r="T36" s="30"/>
    </row>
    <row r="37" spans="1:20" ht="13.8" hidden="1" thickBot="1" x14ac:dyDescent="0.3"/>
    <row r="38" spans="1:20" ht="13.8" hidden="1" thickBot="1" x14ac:dyDescent="0.3">
      <c r="A38" s="6" t="s">
        <v>24</v>
      </c>
      <c r="B38" s="38">
        <f t="shared" ref="B38" si="1">B31+B33+B35</f>
        <v>0</v>
      </c>
      <c r="C38" s="20">
        <f>C31+C33+C35</f>
        <v>0</v>
      </c>
      <c r="D38" s="20">
        <f t="shared" ref="D38:R38" si="2">D31+D33+D35</f>
        <v>0</v>
      </c>
      <c r="E38" s="20">
        <f t="shared" si="2"/>
        <v>0</v>
      </c>
      <c r="F38" s="39">
        <f t="shared" si="2"/>
        <v>0</v>
      </c>
      <c r="G38" s="38">
        <f>G31+G33+G35</f>
        <v>0</v>
      </c>
      <c r="H38" s="20">
        <f t="shared" si="2"/>
        <v>0</v>
      </c>
      <c r="I38" s="20">
        <f t="shared" si="2"/>
        <v>0</v>
      </c>
      <c r="J38" s="39">
        <f t="shared" si="2"/>
        <v>0</v>
      </c>
      <c r="K38" s="38">
        <f>K31+K33+K35</f>
        <v>0</v>
      </c>
      <c r="L38" s="20">
        <f t="shared" si="2"/>
        <v>0</v>
      </c>
      <c r="M38" s="20">
        <f t="shared" si="2"/>
        <v>0</v>
      </c>
      <c r="N38" s="20">
        <f t="shared" si="2"/>
        <v>0</v>
      </c>
      <c r="O38" s="20">
        <f>O31+O33+O35</f>
        <v>0</v>
      </c>
      <c r="P38" s="20">
        <f t="shared" si="2"/>
        <v>0</v>
      </c>
      <c r="Q38" s="20">
        <f t="shared" si="2"/>
        <v>0</v>
      </c>
      <c r="R38" s="20">
        <f t="shared" si="2"/>
        <v>0</v>
      </c>
      <c r="S38" s="20">
        <f>S31+S33+S35</f>
        <v>0</v>
      </c>
      <c r="T38" s="20">
        <f>SUM(B38:S38)</f>
        <v>0</v>
      </c>
    </row>
    <row r="39" spans="1:20" ht="13.8" hidden="1" thickBot="1" x14ac:dyDescent="0.3">
      <c r="A39" s="47"/>
      <c r="B39" s="222">
        <f>C38+D38</f>
        <v>0</v>
      </c>
      <c r="C39" s="223"/>
      <c r="D39" s="222">
        <f>D38+E38+F38+G38</f>
        <v>0</v>
      </c>
      <c r="E39" s="227"/>
      <c r="F39" s="227"/>
      <c r="G39" s="223"/>
      <c r="H39" s="222">
        <f>H38+I38+J38+K38</f>
        <v>0</v>
      </c>
      <c r="I39" s="227"/>
      <c r="J39" s="227"/>
      <c r="K39" s="223"/>
      <c r="L39" s="222">
        <f>L38+M38+N38+O38</f>
        <v>0</v>
      </c>
      <c r="M39" s="227"/>
      <c r="N39" s="227"/>
      <c r="O39" s="223"/>
      <c r="P39" s="222">
        <f>P38+Q38+R38+S38</f>
        <v>0</v>
      </c>
      <c r="Q39" s="227"/>
      <c r="R39" s="227"/>
      <c r="S39" s="223"/>
      <c r="T39" s="47"/>
    </row>
    <row r="41" spans="1:20" ht="13.8" thickBot="1" x14ac:dyDescent="0.3"/>
    <row r="42" spans="1:20" ht="13.8" thickBot="1" x14ac:dyDescent="0.3">
      <c r="A42" s="63" t="s">
        <v>39</v>
      </c>
      <c r="B42" s="222">
        <f>B28</f>
        <v>0</v>
      </c>
      <c r="C42" s="227"/>
      <c r="D42" s="222">
        <f>D28</f>
        <v>0</v>
      </c>
      <c r="E42" s="227"/>
      <c r="F42" s="227"/>
      <c r="G42" s="223"/>
      <c r="H42" s="222">
        <f>H28</f>
        <v>0</v>
      </c>
      <c r="I42" s="227"/>
      <c r="J42" s="227"/>
      <c r="K42" s="223"/>
      <c r="L42" s="222">
        <f>L28</f>
        <v>0</v>
      </c>
      <c r="M42" s="227"/>
      <c r="N42" s="227"/>
      <c r="O42" s="223"/>
      <c r="P42" s="222">
        <f>P28</f>
        <v>0</v>
      </c>
      <c r="Q42" s="227"/>
      <c r="R42" s="227"/>
      <c r="S42" s="223"/>
      <c r="T42" s="73">
        <f>T27</f>
        <v>0</v>
      </c>
    </row>
  </sheetData>
  <mergeCells count="90">
    <mergeCell ref="B42:C42"/>
    <mergeCell ref="P25:S25"/>
    <mergeCell ref="P42:S42"/>
    <mergeCell ref="P28:S28"/>
    <mergeCell ref="B36:C36"/>
    <mergeCell ref="B34:C34"/>
    <mergeCell ref="B32:C32"/>
    <mergeCell ref="D36:G36"/>
    <mergeCell ref="D34:G34"/>
    <mergeCell ref="D32:G32"/>
    <mergeCell ref="H36:K36"/>
    <mergeCell ref="H34:K34"/>
    <mergeCell ref="H32:K32"/>
    <mergeCell ref="L36:O36"/>
    <mergeCell ref="L34:O34"/>
    <mergeCell ref="L32:O32"/>
    <mergeCell ref="H21:K21"/>
    <mergeCell ref="H19:K19"/>
    <mergeCell ref="H17:K17"/>
    <mergeCell ref="P23:S23"/>
    <mergeCell ref="D21:G21"/>
    <mergeCell ref="D19:G19"/>
    <mergeCell ref="D17:G17"/>
    <mergeCell ref="P7:S7"/>
    <mergeCell ref="D15:G15"/>
    <mergeCell ref="D13:G13"/>
    <mergeCell ref="H15:K15"/>
    <mergeCell ref="H13:K13"/>
    <mergeCell ref="D7:G7"/>
    <mergeCell ref="H9:K9"/>
    <mergeCell ref="H7:K7"/>
    <mergeCell ref="H11:K11"/>
    <mergeCell ref="P15:S15"/>
    <mergeCell ref="D11:G11"/>
    <mergeCell ref="D9:G9"/>
    <mergeCell ref="B2:C2"/>
    <mergeCell ref="D2:G2"/>
    <mergeCell ref="H2:K2"/>
    <mergeCell ref="L2:O2"/>
    <mergeCell ref="B5:C5"/>
    <mergeCell ref="L5:O5"/>
    <mergeCell ref="D5:G5"/>
    <mergeCell ref="H5:K5"/>
    <mergeCell ref="B28:C28"/>
    <mergeCell ref="B7:C7"/>
    <mergeCell ref="B9:C9"/>
    <mergeCell ref="B25:C25"/>
    <mergeCell ref="B23:C23"/>
    <mergeCell ref="B21:C21"/>
    <mergeCell ref="B19:C19"/>
    <mergeCell ref="B17:C17"/>
    <mergeCell ref="B15:C15"/>
    <mergeCell ref="B13:C13"/>
    <mergeCell ref="B11:C11"/>
    <mergeCell ref="P2:S2"/>
    <mergeCell ref="L21:O21"/>
    <mergeCell ref="L19:O19"/>
    <mergeCell ref="L17:O17"/>
    <mergeCell ref="L15:O15"/>
    <mergeCell ref="L13:O13"/>
    <mergeCell ref="L11:O11"/>
    <mergeCell ref="L9:O9"/>
    <mergeCell ref="P13:S13"/>
    <mergeCell ref="P11:S11"/>
    <mergeCell ref="P21:S21"/>
    <mergeCell ref="P19:S19"/>
    <mergeCell ref="P17:S17"/>
    <mergeCell ref="L7:O7"/>
    <mergeCell ref="P5:S5"/>
    <mergeCell ref="P9:S9"/>
    <mergeCell ref="D42:G42"/>
    <mergeCell ref="H42:K42"/>
    <mergeCell ref="L25:O25"/>
    <mergeCell ref="L23:O23"/>
    <mergeCell ref="D25:G25"/>
    <mergeCell ref="D23:G23"/>
    <mergeCell ref="D28:G28"/>
    <mergeCell ref="H28:K28"/>
    <mergeCell ref="L28:O28"/>
    <mergeCell ref="H25:K25"/>
    <mergeCell ref="H23:K23"/>
    <mergeCell ref="L42:O42"/>
    <mergeCell ref="H39:K39"/>
    <mergeCell ref="D39:G39"/>
    <mergeCell ref="B39:C39"/>
    <mergeCell ref="P34:S34"/>
    <mergeCell ref="P32:S32"/>
    <mergeCell ref="P39:S39"/>
    <mergeCell ref="L39:O39"/>
    <mergeCell ref="P36:S36"/>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B17" sqref="B17"/>
    </sheetView>
    <sheetView workbookViewId="1">
      <selection activeCell="B10" sqref="B10"/>
    </sheetView>
  </sheetViews>
  <sheetFormatPr defaultColWidth="11.44140625" defaultRowHeight="13.2" x14ac:dyDescent="0.25"/>
  <cols>
    <col min="1" max="1" width="11.44140625" customWidth="1"/>
    <col min="2" max="2" width="33.109375" customWidth="1"/>
    <col min="3" max="3" width="11.44140625" customWidth="1"/>
    <col min="4" max="4" width="43.109375" customWidth="1"/>
    <col min="5" max="5" width="11.44140625" customWidth="1"/>
    <col min="6" max="6" width="22.88671875" customWidth="1"/>
    <col min="7" max="7" width="11.44140625" customWidth="1"/>
    <col min="8" max="8" width="40.44140625" customWidth="1"/>
    <col min="9" max="9" width="7.6640625" customWidth="1"/>
    <col min="10" max="10" width="24.44140625" customWidth="1"/>
    <col min="11" max="11" width="11.44140625" customWidth="1"/>
    <col min="12" max="12" width="22.109375" customWidth="1"/>
  </cols>
  <sheetData>
    <row r="1" spans="2:6" ht="29.25" customHeight="1" thickTop="1" thickBot="1" x14ac:dyDescent="0.3">
      <c r="C1" s="243" t="s">
        <v>26</v>
      </c>
      <c r="D1" s="244"/>
      <c r="E1" s="244"/>
      <c r="F1" s="245"/>
    </row>
    <row r="2" spans="2:6" ht="14.4" thickTop="1" thickBot="1" x14ac:dyDescent="0.3"/>
    <row r="3" spans="2:6" ht="16.2" thickBot="1" x14ac:dyDescent="0.3">
      <c r="D3" s="5" t="s">
        <v>27</v>
      </c>
      <c r="F3" s="14"/>
    </row>
    <row r="4" spans="2:6" ht="15" x14ac:dyDescent="0.25">
      <c r="D4" s="27" t="s">
        <v>0</v>
      </c>
      <c r="F4" s="14"/>
    </row>
    <row r="5" spans="2:6" ht="15" x14ac:dyDescent="0.25">
      <c r="D5" s="28" t="s">
        <v>1</v>
      </c>
      <c r="F5" s="14"/>
    </row>
    <row r="6" spans="2:6" ht="15.6" thickBot="1" x14ac:dyDescent="0.3">
      <c r="D6" s="170"/>
      <c r="F6" s="14"/>
    </row>
    <row r="7" spans="2:6" ht="16.2" thickBot="1" x14ac:dyDescent="0.3">
      <c r="B7" s="5" t="s">
        <v>69</v>
      </c>
      <c r="F7" s="14"/>
    </row>
    <row r="8" spans="2:6" ht="29.25" customHeight="1" thickBot="1" x14ac:dyDescent="0.3">
      <c r="B8" s="26" t="s">
        <v>13</v>
      </c>
      <c r="F8" s="14"/>
    </row>
    <row r="9" spans="2:6" ht="15.6" thickBot="1" x14ac:dyDescent="0.3">
      <c r="B9" s="26" t="s">
        <v>15</v>
      </c>
    </row>
    <row r="10" spans="2:6" ht="21.6" customHeight="1" thickBot="1" x14ac:dyDescent="0.3">
      <c r="B10" s="26" t="s">
        <v>68</v>
      </c>
    </row>
    <row r="11" spans="2:6" ht="15" customHeight="1" thickBot="1" x14ac:dyDescent="0.3">
      <c r="B11" s="26" t="s">
        <v>14</v>
      </c>
      <c r="D11" s="40"/>
    </row>
    <row r="12" spans="2:6" ht="18" customHeight="1" thickBot="1" x14ac:dyDescent="0.3">
      <c r="B12" s="26" t="s">
        <v>19</v>
      </c>
      <c r="D12" s="40"/>
    </row>
    <row r="13" spans="2:6" ht="15" customHeight="1" thickBot="1" x14ac:dyDescent="0.3">
      <c r="B13" s="26" t="s">
        <v>18</v>
      </c>
    </row>
    <row r="14" spans="2:6" ht="14.25" customHeight="1" thickBot="1" x14ac:dyDescent="0.3">
      <c r="B14" s="26" t="s">
        <v>21</v>
      </c>
    </row>
    <row r="15" spans="2:6" ht="20.25" customHeight="1" thickBot="1" x14ac:dyDescent="0.3">
      <c r="B15" s="26" t="s">
        <v>20</v>
      </c>
    </row>
    <row r="16" spans="2:6" ht="15.6" thickBot="1" x14ac:dyDescent="0.3">
      <c r="B16" s="26" t="s">
        <v>23</v>
      </c>
    </row>
    <row r="17" spans="2:4" ht="15.6" thickBot="1" x14ac:dyDescent="0.3">
      <c r="B17" s="26" t="s">
        <v>22</v>
      </c>
    </row>
    <row r="18" spans="2:4" s="47" customFormat="1" ht="15.6" thickBot="1" x14ac:dyDescent="0.3">
      <c r="B18" s="26" t="s">
        <v>17</v>
      </c>
      <c r="D18"/>
    </row>
    <row r="19" spans="2:4" s="47" customFormat="1" ht="15.6" thickBot="1" x14ac:dyDescent="0.3">
      <c r="B19" s="26"/>
      <c r="D19"/>
    </row>
    <row r="20" spans="2:4" s="47" customFormat="1" ht="15.6" thickBot="1" x14ac:dyDescent="0.3">
      <c r="B20" s="26"/>
      <c r="D20"/>
    </row>
    <row r="21" spans="2:4" ht="15" x14ac:dyDescent="0.25">
      <c r="B21" s="26"/>
    </row>
    <row r="22" spans="2:4" ht="13.8" thickBot="1" x14ac:dyDescent="0.3">
      <c r="B22" s="2"/>
    </row>
    <row r="23" spans="2:4" ht="22.5" customHeight="1" thickBot="1" x14ac:dyDescent="0.3"/>
    <row r="24" spans="2:4" ht="25.5" customHeight="1" x14ac:dyDescent="0.25">
      <c r="B24" s="246" t="s">
        <v>70</v>
      </c>
      <c r="C24" s="247"/>
      <c r="D24" s="248"/>
    </row>
    <row r="25" spans="2:4" ht="31.5" customHeight="1" thickBot="1" x14ac:dyDescent="0.3">
      <c r="B25" s="249"/>
      <c r="C25" s="250"/>
      <c r="D25" s="251"/>
    </row>
    <row r="26" spans="2:4" ht="21" customHeight="1" x14ac:dyDescent="0.25"/>
    <row r="27" spans="2:4" ht="18.75" customHeight="1" x14ac:dyDescent="0.25"/>
    <row r="28" spans="2:4" ht="20.25" customHeight="1" x14ac:dyDescent="0.25"/>
    <row r="29" spans="2:4" ht="26.25" customHeight="1" x14ac:dyDescent="0.25"/>
    <row r="30" spans="2:4" ht="28.5" customHeight="1" x14ac:dyDescent="0.25"/>
    <row r="31" spans="2:4" ht="28.5" customHeight="1" x14ac:dyDescent="0.25"/>
    <row r="32" spans="2:4" ht="19.5" customHeight="1" x14ac:dyDescent="0.25"/>
    <row r="33" spans="2:2" ht="20.25" customHeight="1" x14ac:dyDescent="0.25"/>
    <row r="42" spans="2:2" x14ac:dyDescent="0.25">
      <c r="B42" s="14"/>
    </row>
    <row r="43" spans="2:2" x14ac:dyDescent="0.25">
      <c r="B43" s="40"/>
    </row>
    <row r="44" spans="2:2" x14ac:dyDescent="0.25">
      <c r="B44" s="40"/>
    </row>
    <row r="45" spans="2:2" x14ac:dyDescent="0.25">
      <c r="B45" s="40"/>
    </row>
    <row r="46" spans="2:2" x14ac:dyDescent="0.25">
      <c r="B46" s="40"/>
    </row>
    <row r="47" spans="2:2" x14ac:dyDescent="0.25">
      <c r="B47" s="40"/>
    </row>
    <row r="48" spans="2:2" x14ac:dyDescent="0.25">
      <c r="B48" s="40"/>
    </row>
    <row r="49" spans="2:2" x14ac:dyDescent="0.25">
      <c r="B49" s="40"/>
    </row>
    <row r="50" spans="2:2" ht="24" customHeight="1" x14ac:dyDescent="0.25">
      <c r="B50" s="40"/>
    </row>
    <row r="51" spans="2:2" ht="21.75" customHeight="1" x14ac:dyDescent="0.25"/>
    <row r="52" spans="2:2" ht="18.75" customHeight="1" x14ac:dyDescent="0.25"/>
    <row r="53" spans="2:2" ht="33.75" customHeight="1" x14ac:dyDescent="0.25"/>
    <row r="56" spans="2:2" ht="16.5" customHeight="1" x14ac:dyDescent="0.25"/>
    <row r="57" spans="2:2" ht="19.5" customHeight="1" x14ac:dyDescent="0.25"/>
  </sheetData>
  <mergeCells count="2">
    <mergeCell ref="C1:F1"/>
    <mergeCell ref="B24:D25"/>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Project</vt:lpstr>
      <vt:lpstr>Instructions</vt:lpstr>
      <vt:lpstr>Granular budget</vt:lpstr>
      <vt:lpstr>Budget summary</vt:lpstr>
      <vt:lpstr> Budget per year per BL</vt:lpstr>
      <vt:lpstr>Labels</vt:lpstr>
      <vt:lpstr>Claim_periods</vt:lpstr>
      <vt:lpstr>List_of_action5</vt:lpstr>
      <vt:lpstr>' Budget per year per BL'!Print_Area</vt:lpstr>
      <vt:lpstr>'Budget summary'!Print_Area</vt:lpstr>
      <vt:lpstr>'Granular budget'!Print_Area</vt:lpstr>
      <vt:lpstr>Instructions!Print_Area</vt:lpstr>
      <vt:lpstr>Project!Print_Area</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Mynard, Sarah</cp:lastModifiedBy>
  <cp:revision/>
  <cp:lastPrinted>2018-01-11T11:40:20Z</cp:lastPrinted>
  <dcterms:created xsi:type="dcterms:W3CDTF">2013-01-03T15:11:58Z</dcterms:created>
  <dcterms:modified xsi:type="dcterms:W3CDTF">2021-09-16T12:37:35Z</dcterms:modified>
</cp:coreProperties>
</file>